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tabRatio="687" activeTab="1"/>
  </bookViews>
  <sheets>
    <sheet name="Ranking Seniores M" sheetId="1" r:id="rId1"/>
    <sheet name="Ranking Seniores F" sheetId="2" r:id="rId2"/>
    <sheet name="Ranking Seniores Globla" sheetId="3" r:id="rId3"/>
    <sheet name="Ranking Internacional" sheetId="4" r:id="rId4"/>
  </sheets>
  <definedNames>
    <definedName name="_xlnm.Print_Area" localSheetId="0">'Ranking Seniores M'!$A$1:$L$90</definedName>
    <definedName name="_xlnm.Print_Titles" localSheetId="0">'Ranking Seniores M'!$1:$1</definedName>
  </definedNames>
  <calcPr fullCalcOnLoad="1"/>
</workbook>
</file>

<file path=xl/sharedStrings.xml><?xml version="1.0" encoding="utf-8"?>
<sst xmlns="http://schemas.openxmlformats.org/spreadsheetml/2006/main" count="1134" uniqueCount="325">
  <si>
    <t>Diogo Silva</t>
  </si>
  <si>
    <t>André Alves</t>
  </si>
  <si>
    <t>Jorge Fernandes</t>
  </si>
  <si>
    <t>Jorge Fonseca</t>
  </si>
  <si>
    <t>Nuno Carvalho</t>
  </si>
  <si>
    <t>Tiago Rodrigues</t>
  </si>
  <si>
    <t>Nuno Saraiva</t>
  </si>
  <si>
    <t>João Santos</t>
  </si>
  <si>
    <t>Duarte Branco</t>
  </si>
  <si>
    <t>Pedro Guarinho</t>
  </si>
  <si>
    <t>Sergiu Oleinic</t>
  </si>
  <si>
    <t>Antoine Massart</t>
  </si>
  <si>
    <t>Carlos Luz</t>
  </si>
  <si>
    <t>Gonçalo Mansinho</t>
  </si>
  <si>
    <t>Noel Delgado</t>
  </si>
  <si>
    <t>Nuno Albuquerque</t>
  </si>
  <si>
    <t>Miguel Castro</t>
  </si>
  <si>
    <t>Miguel Galhardas</t>
  </si>
  <si>
    <t>Pedro Jacinto</t>
  </si>
  <si>
    <t>Diogo Lima</t>
  </si>
  <si>
    <t>Pedro Silva</t>
  </si>
  <si>
    <t>João Crisóstomo</t>
  </si>
  <si>
    <t>Bernardo Tavares</t>
  </si>
  <si>
    <t>Paulo Rolão</t>
  </si>
  <si>
    <t>André Soares</t>
  </si>
  <si>
    <t>Dorin Paladi</t>
  </si>
  <si>
    <t>Alexandre Vieira</t>
  </si>
  <si>
    <t>Steve Castanheira</t>
  </si>
  <si>
    <t>Yahima Ramirez</t>
  </si>
  <si>
    <t>Andreia Zeferino</t>
  </si>
  <si>
    <t>Ana Sena</t>
  </si>
  <si>
    <t>Joana Diogo</t>
  </si>
  <si>
    <t>Mariana Esteves</t>
  </si>
  <si>
    <t>Joana Santos</t>
  </si>
  <si>
    <t>Leandra Freitas</t>
  </si>
  <si>
    <t>Ines Ribeiro</t>
  </si>
  <si>
    <t>Filipa Almeida</t>
  </si>
  <si>
    <t>Ana Cachola</t>
  </si>
  <si>
    <t>Doina Babcenco</t>
  </si>
  <si>
    <t>Mariana Milheiro</t>
  </si>
  <si>
    <t>Ana Correia</t>
  </si>
  <si>
    <t>C.N Seniores</t>
  </si>
  <si>
    <t>Categoria</t>
  </si>
  <si>
    <t>Nome</t>
  </si>
  <si>
    <t>Telma Monteiro</t>
  </si>
  <si>
    <t>Joana Ramos</t>
  </si>
  <si>
    <t>Célio Dias</t>
  </si>
  <si>
    <t>Coef.</t>
  </si>
  <si>
    <t>Total
Pontos Internac.</t>
  </si>
  <si>
    <t>Total
Pontos Nacionais</t>
  </si>
  <si>
    <t xml:space="preserve"> Pontos
 Nac. +
Internac.</t>
  </si>
  <si>
    <t>+100Kg</t>
  </si>
  <si>
    <t>+78Kg</t>
  </si>
  <si>
    <t>T. Costa Matos</t>
  </si>
  <si>
    <t>Liliana Ferreira</t>
  </si>
  <si>
    <t>Mirco Cabral</t>
  </si>
  <si>
    <t>António Costa</t>
  </si>
  <si>
    <t>Pedro Simões</t>
  </si>
  <si>
    <t>Patrícia Matias</t>
  </si>
  <si>
    <t>Luis Carmo</t>
  </si>
  <si>
    <t>Anry Egutidze</t>
  </si>
  <si>
    <t>SCP</t>
  </si>
  <si>
    <t>JCL</t>
  </si>
  <si>
    <t>João Martinho</t>
  </si>
  <si>
    <t>João Mota</t>
  </si>
  <si>
    <t>BFC</t>
  </si>
  <si>
    <t>ULHT</t>
  </si>
  <si>
    <t>Andrei Sanduta</t>
  </si>
  <si>
    <t>AAC</t>
  </si>
  <si>
    <t>JCC</t>
  </si>
  <si>
    <t>Catarina Costa</t>
  </si>
  <si>
    <t>VFC</t>
  </si>
  <si>
    <t>SAD</t>
  </si>
  <si>
    <t>OSJ</t>
  </si>
  <si>
    <t>CNF</t>
  </si>
  <si>
    <t>Maria Sousa</t>
  </si>
  <si>
    <t>SLB</t>
  </si>
  <si>
    <t>JCA</t>
  </si>
  <si>
    <t>CCDP</t>
  </si>
  <si>
    <t>JCPD</t>
  </si>
  <si>
    <t>EJND</t>
  </si>
  <si>
    <t>EJAH</t>
  </si>
  <si>
    <t>CJB</t>
  </si>
  <si>
    <t>CPRM</t>
  </si>
  <si>
    <t>JCSJ</t>
  </si>
  <si>
    <t>UnAv</t>
  </si>
  <si>
    <t>SCBM</t>
  </si>
  <si>
    <t>João Oliveira</t>
  </si>
  <si>
    <t>-78Kg</t>
  </si>
  <si>
    <t>Clube</t>
  </si>
  <si>
    <t>-70Kg</t>
  </si>
  <si>
    <t>-63Kg</t>
  </si>
  <si>
    <t>-57Kg</t>
  </si>
  <si>
    <t>-52Kg</t>
  </si>
  <si>
    <t>-48Kg</t>
  </si>
  <si>
    <t>-60Kg</t>
  </si>
  <si>
    <t>-66Kg</t>
  </si>
  <si>
    <t>-73Kg</t>
  </si>
  <si>
    <t>-81Kg</t>
  </si>
  <si>
    <t>-90Kg</t>
  </si>
  <si>
    <t>-100Kg</t>
  </si>
  <si>
    <t>-81kg</t>
  </si>
  <si>
    <t>-90kg</t>
  </si>
  <si>
    <t>Campeonato Mundo</t>
  </si>
  <si>
    <t>Grand Prix Tashkent</t>
  </si>
  <si>
    <t>African Open Casablanca</t>
  </si>
  <si>
    <t>Data de realização</t>
  </si>
  <si>
    <t>Total de Pontos Internacionais</t>
  </si>
  <si>
    <t>Grand Slam Abu Dhabi</t>
  </si>
  <si>
    <t>3ºcl</t>
  </si>
  <si>
    <t>5ºcl</t>
  </si>
  <si>
    <t>Maria Siderot</t>
  </si>
  <si>
    <t>Ana Sousa</t>
  </si>
  <si>
    <t>Carina Gouveia</t>
  </si>
  <si>
    <t>Damien Sacras</t>
  </si>
  <si>
    <t>Miguel Pisco</t>
  </si>
  <si>
    <t>Diogo Cesar</t>
  </si>
  <si>
    <t>JCLx</t>
  </si>
  <si>
    <t>Nuno Esteves</t>
  </si>
  <si>
    <t>Adalberto Chantre</t>
  </si>
  <si>
    <t>Miguel Martins</t>
  </si>
  <si>
    <t>Pedro Fernandes</t>
  </si>
  <si>
    <t>1/16º cl</t>
  </si>
  <si>
    <t>Grand Slam Baku</t>
  </si>
  <si>
    <t>Clas.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</si>
  <si>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</si>
  <si>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</si>
  <si>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</si>
  <si>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</si>
  <si>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</si>
  <si>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</si>
  <si>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</si>
  <si>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</si>
  <si>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</si>
  <si>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</si>
  <si>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</si>
  <si>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</si>
  <si>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</si>
  <si>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</si>
  <si>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</si>
  <si>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</si>
  <si>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</si>
  <si>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</si>
  <si>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</si>
  <si>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</si>
  <si>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</si>
  <si>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</si>
  <si>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33º</t>
  </si>
  <si>
    <t>36º</t>
  </si>
  <si>
    <t>37º</t>
  </si>
  <si>
    <t>10 PONTOS NACIONAIS</t>
  </si>
  <si>
    <t>´-10 PONTOS NACIONAIS</t>
  </si>
  <si>
    <t>5º cl</t>
  </si>
  <si>
    <t>JCMG</t>
  </si>
  <si>
    <t>Francisco Branco</t>
  </si>
  <si>
    <t>Ricardo Louro</t>
  </si>
  <si>
    <t>European Cup Tampere</t>
  </si>
  <si>
    <t>European Open Lisbon</t>
  </si>
  <si>
    <t>European Open Glasgow</t>
  </si>
  <si>
    <t>35º</t>
  </si>
  <si>
    <t>Grand Slam Paris</t>
  </si>
  <si>
    <t>European Cup Lund</t>
  </si>
  <si>
    <t>European Cup Malaga</t>
  </si>
  <si>
    <t>7º cl</t>
  </si>
  <si>
    <t>Renato Ferreira</t>
  </si>
  <si>
    <t>EFLS</t>
  </si>
  <si>
    <t>Filipe Soares</t>
  </si>
  <si>
    <t>Moisés Soares</t>
  </si>
  <si>
    <t>Alexandre Silva</t>
  </si>
  <si>
    <t>Rodrigo Lopes</t>
  </si>
  <si>
    <t>Taça K.K.</t>
  </si>
  <si>
    <t>Carolina Silva</t>
  </si>
  <si>
    <t>Telmo Alves</t>
  </si>
  <si>
    <t>António Silva</t>
  </si>
  <si>
    <t>Daniel Costa</t>
  </si>
  <si>
    <t>Marcos Barata</t>
  </si>
  <si>
    <t xml:space="preserve">Pedro Jorge </t>
  </si>
  <si>
    <t>Diogo Pedrosa</t>
  </si>
  <si>
    <t>Grand Slam Toquio</t>
  </si>
  <si>
    <t>Grand Prix Jeju</t>
  </si>
  <si>
    <t>João Abreu</t>
  </si>
  <si>
    <t>CPDJ</t>
  </si>
  <si>
    <t>João Gameiro</t>
  </si>
  <si>
    <t>Rui Duarte</t>
  </si>
  <si>
    <t>Bernardo Valente</t>
  </si>
  <si>
    <t>João Marchã</t>
  </si>
  <si>
    <t>Ivan Ramos</t>
  </si>
  <si>
    <t>CJRi</t>
  </si>
  <si>
    <t>Pedro Cruz</t>
  </si>
  <si>
    <t>Valter Inácio</t>
  </si>
  <si>
    <t>Bndt</t>
  </si>
  <si>
    <t>Joana Nunes</t>
  </si>
  <si>
    <t xml:space="preserve">Joana Fernandes </t>
  </si>
  <si>
    <t>+70Kg</t>
  </si>
  <si>
    <t>82º</t>
  </si>
  <si>
    <t>-66kg</t>
  </si>
  <si>
    <t>34º</t>
  </si>
  <si>
    <t>45º</t>
  </si>
  <si>
    <t>CAAL</t>
  </si>
  <si>
    <t>African Open</t>
  </si>
  <si>
    <t>3º cl</t>
  </si>
  <si>
    <t>Grand Prix Havana</t>
  </si>
  <si>
    <t>European Open Sófia</t>
  </si>
  <si>
    <t>Manuel Simões</t>
  </si>
  <si>
    <t>Gonçalo Silva</t>
  </si>
  <si>
    <t>Miguel Alves</t>
  </si>
  <si>
    <t>Pedro Horta</t>
  </si>
  <si>
    <t>Nuno Pereira</t>
  </si>
  <si>
    <t>Rui Azevedo</t>
  </si>
  <si>
    <t>Jaime Santos</t>
  </si>
  <si>
    <t>Guilherme Salvador</t>
  </si>
  <si>
    <t>João Sá</t>
  </si>
  <si>
    <t>Mário Silva</t>
  </si>
  <si>
    <t>SFUA</t>
  </si>
  <si>
    <t>CDE</t>
  </si>
  <si>
    <t>Jorge Costa</t>
  </si>
  <si>
    <t>CJPV</t>
  </si>
  <si>
    <t>Ana Neves</t>
  </si>
  <si>
    <t>Joana Fernandes</t>
  </si>
  <si>
    <t>Alexandra Doros</t>
  </si>
  <si>
    <t>Cristiana Santos</t>
  </si>
  <si>
    <t>European Open Austria</t>
  </si>
  <si>
    <t>32º</t>
  </si>
  <si>
    <t>41º</t>
  </si>
  <si>
    <t>63º</t>
  </si>
  <si>
    <t>84º</t>
  </si>
  <si>
    <t>24º</t>
  </si>
  <si>
    <t>Sandra Borges</t>
  </si>
  <si>
    <t>66º</t>
  </si>
  <si>
    <t>Grand Prix Dusseldorf</t>
  </si>
  <si>
    <t>Grand Prix Tbilisi</t>
  </si>
  <si>
    <t>1/16cl</t>
  </si>
  <si>
    <t>2º cl</t>
  </si>
  <si>
    <t>European Open Warsan</t>
  </si>
  <si>
    <t>European Cup Uster</t>
  </si>
  <si>
    <t>+100kg</t>
  </si>
  <si>
    <t>3º Cl</t>
  </si>
  <si>
    <t>Diogo César</t>
  </si>
  <si>
    <t>Open Chile</t>
  </si>
  <si>
    <t>46º</t>
  </si>
  <si>
    <t>47º</t>
  </si>
  <si>
    <t>52º</t>
  </si>
  <si>
    <t>55º</t>
  </si>
  <si>
    <t>60º</t>
  </si>
  <si>
    <t>65º</t>
  </si>
  <si>
    <t>68º</t>
  </si>
  <si>
    <t>72º</t>
  </si>
  <si>
    <t>83º</t>
  </si>
  <si>
    <t>89º</t>
  </si>
  <si>
    <t>90º</t>
  </si>
  <si>
    <t>102º</t>
  </si>
  <si>
    <t>109º</t>
  </si>
  <si>
    <t>Grand Prix Samsun</t>
  </si>
  <si>
    <t>23º</t>
  </si>
  <si>
    <t>26º</t>
  </si>
  <si>
    <t>28º</t>
  </si>
  <si>
    <t>31º</t>
  </si>
  <si>
    <t>40º</t>
  </si>
  <si>
    <t>43º</t>
  </si>
  <si>
    <t>ADJF</t>
  </si>
  <si>
    <t>Grand Prix Almaty</t>
  </si>
  <si>
    <t>Masters IJF</t>
  </si>
  <si>
    <t>1v</t>
  </si>
  <si>
    <t>Open Madrid</t>
  </si>
  <si>
    <t>Anri Egutidze</t>
  </si>
  <si>
    <t>European Championship</t>
  </si>
  <si>
    <t>25º</t>
  </si>
  <si>
    <t>27º</t>
  </si>
  <si>
    <t>29º</t>
  </si>
  <si>
    <t>30º</t>
  </si>
  <si>
    <t>38º</t>
  </si>
  <si>
    <t>39º</t>
  </si>
  <si>
    <t>42º</t>
  </si>
  <si>
    <t>44º</t>
  </si>
  <si>
    <t>48º</t>
  </si>
  <si>
    <t>49º</t>
  </si>
  <si>
    <t>51º</t>
  </si>
  <si>
    <t>53º</t>
  </si>
  <si>
    <t>54º</t>
  </si>
  <si>
    <t>56º</t>
  </si>
  <si>
    <t>57º</t>
  </si>
  <si>
    <t>58º</t>
  </si>
  <si>
    <t>59º</t>
  </si>
  <si>
    <t>61º</t>
  </si>
  <si>
    <t>62º</t>
  </si>
  <si>
    <t>67º</t>
  </si>
  <si>
    <t>69º</t>
  </si>
  <si>
    <t>70º</t>
  </si>
  <si>
    <t>71º</t>
  </si>
  <si>
    <t>73º</t>
  </si>
  <si>
    <t>74º</t>
  </si>
  <si>
    <t>75º</t>
  </si>
  <si>
    <t>76º</t>
  </si>
  <si>
    <t>77º</t>
  </si>
  <si>
    <t>78º</t>
  </si>
  <si>
    <t>79º</t>
  </si>
  <si>
    <t>80º</t>
  </si>
  <si>
    <t>81º</t>
  </si>
  <si>
    <t>85º</t>
  </si>
  <si>
    <t>86º</t>
  </si>
  <si>
    <t>87º</t>
  </si>
  <si>
    <t>88º</t>
  </si>
  <si>
    <t>91º</t>
  </si>
  <si>
    <t>92º</t>
  </si>
  <si>
    <t>93º</t>
  </si>
  <si>
    <t>94º</t>
  </si>
  <si>
    <t>95º</t>
  </si>
  <si>
    <t>96º</t>
  </si>
  <si>
    <t>98º</t>
  </si>
  <si>
    <t>99º</t>
  </si>
  <si>
    <t>100º</t>
  </si>
  <si>
    <t>101º</t>
  </si>
  <si>
    <t>103º</t>
  </si>
  <si>
    <t>104º</t>
  </si>
  <si>
    <t>105º</t>
  </si>
  <si>
    <t>106º</t>
  </si>
  <si>
    <t>107º</t>
  </si>
  <si>
    <t>108º</t>
  </si>
  <si>
    <t>110º</t>
  </si>
  <si>
    <t>111º</t>
  </si>
  <si>
    <t>Grand Prix Budapest</t>
  </si>
  <si>
    <t>50º</t>
  </si>
  <si>
    <t>64º</t>
  </si>
  <si>
    <t>97º</t>
  </si>
  <si>
    <t>Olimpic Games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</si>
</sst>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[$€-2]\ #,##0.00_);[Red]\([$€-2]\ #,##0.00\)"/>
    <numFmt numFmtId="168" formatCode="[$-816]dddd\,\ d&quot; de &quot;mmmm&quot; de &quot;yyyy"/>
    <numFmt numFmtId="169" formatCode="0.000"/>
    <numFmt numFmtId="170" formatCode="0.0000"/>
    <numFmt numFmtId="171" formatCode="0.0"/>
    <numFmt numFmtId="172" formatCode="_-* #,##0.0\ _€_-;\-* #,##0.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1" fillId="31" borderId="6" applyNumberFormat="0" applyFont="0" applyAlignment="0" applyProtection="0"/>
    <xf numFmtId="9" fontId="1" fillId="0" borderId="0" applyFont="0" applyFill="0" applyBorder="0" applyAlignment="0" applyProtection="0"/>
    <xf numFmtId="0" fontId="32" fillId="20" borderId="7" applyNumberFormat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1" fillId="0" borderId="0" applyFont="0" applyFill="0" applyBorder="0" applyAlignment="0" applyProtection="0"/>
  </cellStyleXfs>
  <cellXfs count="233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1" applyFont="1" applyFill="1" applyBorder="1" applyAlignment="1">
      <alignment horizontal="center" vertical="center"/>
    </xf>
    <xf numFmtId="0" fontId="2" fillId="0" borderId="10" xfId="39" applyFont="1" applyFill="1" applyBorder="1" applyAlignment="1">
      <alignment horizontal="center" vertical="center"/>
    </xf>
    <xf numFmtId="0" fontId="2" fillId="0" borderId="10" xfId="39" applyFont="1" applyFill="1" applyBorder="1" applyAlignment="1">
      <alignment horizontal="center"/>
    </xf>
    <xf numFmtId="0" fontId="2" fillId="0" borderId="11" xfId="41" applyFont="1" applyFill="1" applyBorder="1" applyAlignment="1">
      <alignment horizontal="center"/>
    </xf>
    <xf numFmtId="0" fontId="2" fillId="0" borderId="11" xfId="41" applyFont="1" applyFill="1" applyBorder="1" applyAlignment="1" quotePrefix="1">
      <alignment horizontal="center"/>
    </xf>
    <xf numFmtId="0" fontId="2" fillId="0" borderId="12" xfId="41" applyFont="1" applyFill="1" applyBorder="1" applyAlignment="1">
      <alignment horizontal="center"/>
    </xf>
    <xf numFmtId="0" fontId="2" fillId="0" borderId="12" xfId="41" applyFont="1" applyFill="1" applyBorder="1" applyAlignment="1" quotePrefix="1">
      <alignment horizontal="center"/>
    </xf>
    <xf numFmtId="0" fontId="2" fillId="15" borderId="13" xfId="39" applyFont="1" applyFill="1" applyBorder="1" applyAlignment="1">
      <alignment horizontal="center" vertical="center"/>
    </xf>
    <xf numFmtId="0" fontId="2" fillId="15" borderId="14" xfId="39" applyFont="1" applyFill="1" applyBorder="1" applyAlignment="1">
      <alignment horizontal="center" vertical="center"/>
    </xf>
    <xf numFmtId="0" fontId="2" fillId="15" borderId="15" xfId="39" applyFont="1" applyFill="1" applyBorder="1" applyAlignment="1">
      <alignment horizontal="center" vertical="center"/>
    </xf>
    <xf numFmtId="0" fontId="38" fillId="10" borderId="16" xfId="0" applyFont="1" applyFill="1" applyBorder="1" applyAlignment="1">
      <alignment horizontal="center" vertical="center" wrapText="1"/>
    </xf>
    <xf numFmtId="0" fontId="2" fillId="0" borderId="11" xfId="39" applyFont="1" applyFill="1" applyBorder="1" applyAlignment="1">
      <alignment horizontal="center"/>
    </xf>
    <xf numFmtId="49" fontId="2" fillId="0" borderId="11" xfId="39" applyNumberFormat="1" applyFont="1" applyFill="1" applyBorder="1" applyAlignment="1">
      <alignment horizontal="center"/>
    </xf>
    <xf numFmtId="0" fontId="2" fillId="0" borderId="11" xfId="39" applyFont="1" applyFill="1" applyBorder="1" applyAlignment="1" quotePrefix="1">
      <alignment horizontal="center"/>
    </xf>
    <xf numFmtId="0" fontId="2" fillId="0" borderId="17" xfId="41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 wrapText="1"/>
    </xf>
    <xf numFmtId="0" fontId="38" fillId="12" borderId="16" xfId="0" applyFont="1" applyFill="1" applyBorder="1" applyAlignment="1">
      <alignment horizontal="center" vertical="center" wrapText="1"/>
    </xf>
    <xf numFmtId="0" fontId="3" fillId="34" borderId="12" xfId="41" applyFont="1" applyFill="1" applyBorder="1" applyAlignment="1">
      <alignment horizontal="center"/>
    </xf>
    <xf numFmtId="0" fontId="2" fillId="34" borderId="0" xfId="39" applyFont="1" applyFill="1" applyBorder="1" applyAlignment="1">
      <alignment horizontal="center"/>
    </xf>
    <xf numFmtId="0" fontId="3" fillId="34" borderId="0" xfId="39" applyFont="1" applyFill="1" applyBorder="1" applyAlignment="1">
      <alignment horizontal="center"/>
    </xf>
    <xf numFmtId="0" fontId="36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2" fillId="34" borderId="18" xfId="39" applyFont="1" applyFill="1" applyBorder="1" applyAlignment="1">
      <alignment horizontal="center"/>
    </xf>
    <xf numFmtId="0" fontId="3" fillId="34" borderId="18" xfId="39" applyFont="1" applyFill="1" applyBorder="1" applyAlignment="1">
      <alignment horizontal="center"/>
    </xf>
    <xf numFmtId="0" fontId="2" fillId="34" borderId="0" xfId="39" applyFont="1" applyFill="1" applyBorder="1" applyAlignment="1" quotePrefix="1">
      <alignment horizontal="center"/>
    </xf>
    <xf numFmtId="0" fontId="2" fillId="34" borderId="11" xfId="39" applyFont="1" applyFill="1" applyBorder="1" applyAlignment="1">
      <alignment horizontal="center"/>
    </xf>
    <xf numFmtId="0" fontId="2" fillId="34" borderId="11" xfId="39" applyFont="1" applyFill="1" applyBorder="1" applyAlignment="1" quotePrefix="1">
      <alignment horizontal="center"/>
    </xf>
    <xf numFmtId="0" fontId="3" fillId="34" borderId="11" xfId="39" applyFont="1" applyFill="1" applyBorder="1" applyAlignment="1">
      <alignment horizontal="center"/>
    </xf>
    <xf numFmtId="0" fontId="0" fillId="34" borderId="0" xfId="0" applyFill="1" applyAlignment="1">
      <alignment/>
    </xf>
    <xf numFmtId="0" fontId="2" fillId="0" borderId="10" xfId="30" applyFont="1" applyFill="1" applyBorder="1" applyAlignment="1">
      <alignment horizontal="center"/>
    </xf>
    <xf numFmtId="0" fontId="2" fillId="34" borderId="10" xfId="30" applyFont="1" applyFill="1" applyBorder="1" applyAlignment="1">
      <alignment horizontal="center"/>
    </xf>
    <xf numFmtId="0" fontId="36" fillId="34" borderId="10" xfId="0" applyFont="1" applyFill="1" applyBorder="1" applyAlignment="1">
      <alignment/>
    </xf>
    <xf numFmtId="0" fontId="36" fillId="34" borderId="19" xfId="0" applyFont="1" applyFill="1" applyBorder="1" applyAlignment="1">
      <alignment/>
    </xf>
    <xf numFmtId="0" fontId="2" fillId="0" borderId="20" xfId="3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36" fillId="34" borderId="19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2" fontId="3" fillId="0" borderId="10" xfId="30" applyNumberFormat="1" applyFont="1" applyFill="1" applyBorder="1" applyAlignment="1">
      <alignment horizontal="center"/>
    </xf>
    <xf numFmtId="0" fontId="3" fillId="34" borderId="21" xfId="39" applyFont="1" applyFill="1" applyBorder="1" applyAlignment="1">
      <alignment horizontal="center"/>
    </xf>
    <xf numFmtId="0" fontId="0" fillId="34" borderId="22" xfId="0" applyFill="1" applyBorder="1" applyAlignment="1">
      <alignment/>
    </xf>
    <xf numFmtId="2" fontId="3" fillId="34" borderId="21" xfId="30" applyNumberFormat="1" applyFont="1" applyFill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34" borderId="21" xfId="0" applyFont="1" applyFill="1" applyBorder="1" applyAlignment="1">
      <alignment horizontal="center"/>
    </xf>
    <xf numFmtId="0" fontId="2" fillId="15" borderId="16" xfId="39" applyFont="1" applyFill="1" applyBorder="1" applyAlignment="1">
      <alignment horizontal="center" vertical="center"/>
    </xf>
    <xf numFmtId="0" fontId="2" fillId="15" borderId="23" xfId="39" applyFont="1" applyFill="1" applyBorder="1" applyAlignment="1">
      <alignment horizontal="center" vertical="center"/>
    </xf>
    <xf numFmtId="0" fontId="4" fillId="35" borderId="24" xfId="39" applyFont="1" applyFill="1" applyBorder="1" applyAlignment="1">
      <alignment horizontal="center" vertical="center" wrapText="1"/>
    </xf>
    <xf numFmtId="0" fontId="3" fillId="34" borderId="25" xfId="39" applyFont="1" applyFill="1" applyBorder="1" applyAlignment="1">
      <alignment horizontal="center"/>
    </xf>
    <xf numFmtId="0" fontId="2" fillId="0" borderId="12" xfId="39" applyFont="1" applyFill="1" applyBorder="1" applyAlignment="1">
      <alignment horizontal="center"/>
    </xf>
    <xf numFmtId="0" fontId="2" fillId="0" borderId="12" xfId="39" applyFont="1" applyFill="1" applyBorder="1" applyAlignment="1" quotePrefix="1">
      <alignment horizontal="center"/>
    </xf>
    <xf numFmtId="0" fontId="2" fillId="34" borderId="21" xfId="30" applyFont="1" applyFill="1" applyBorder="1" applyAlignment="1">
      <alignment horizontal="center"/>
    </xf>
    <xf numFmtId="0" fontId="2" fillId="15" borderId="26" xfId="39" applyFont="1" applyFill="1" applyBorder="1" applyAlignment="1">
      <alignment horizontal="center" vertical="center"/>
    </xf>
    <xf numFmtId="0" fontId="2" fillId="15" borderId="27" xfId="39" applyFont="1" applyFill="1" applyBorder="1" applyAlignment="1">
      <alignment horizontal="center" vertical="center"/>
    </xf>
    <xf numFmtId="0" fontId="0" fillId="34" borderId="28" xfId="0" applyFill="1" applyBorder="1" applyAlignment="1">
      <alignment/>
    </xf>
    <xf numFmtId="0" fontId="0" fillId="34" borderId="11" xfId="0" applyFill="1" applyBorder="1" applyAlignment="1">
      <alignment/>
    </xf>
    <xf numFmtId="0" fontId="3" fillId="34" borderId="29" xfId="39" applyFont="1" applyFill="1" applyBorder="1" applyAlignment="1">
      <alignment horizontal="center"/>
    </xf>
    <xf numFmtId="0" fontId="38" fillId="8" borderId="30" xfId="0" applyFont="1" applyFill="1" applyBorder="1" applyAlignment="1">
      <alignment horizontal="center" vertical="center" wrapText="1"/>
    </xf>
    <xf numFmtId="0" fontId="38" fillId="9" borderId="16" xfId="0" applyFont="1" applyFill="1" applyBorder="1" applyAlignment="1">
      <alignment horizontal="center" vertical="center" wrapText="1"/>
    </xf>
    <xf numFmtId="0" fontId="38" fillId="11" borderId="16" xfId="0" applyFont="1" applyFill="1" applyBorder="1" applyAlignment="1">
      <alignment horizontal="center" vertical="center" wrapText="1"/>
    </xf>
    <xf numFmtId="0" fontId="38" fillId="13" borderId="27" xfId="0" applyFont="1" applyFill="1" applyBorder="1" applyAlignment="1">
      <alignment horizontal="center" vertical="center" wrapText="1"/>
    </xf>
    <xf numFmtId="0" fontId="38" fillId="36" borderId="27" xfId="0" applyFont="1" applyFill="1" applyBorder="1" applyAlignment="1">
      <alignment horizontal="center" vertical="center" wrapText="1"/>
    </xf>
    <xf numFmtId="0" fontId="2" fillId="0" borderId="17" xfId="41" applyFont="1" applyFill="1" applyBorder="1" applyAlignment="1" quotePrefix="1">
      <alignment horizontal="center" vertical="center"/>
    </xf>
    <xf numFmtId="0" fontId="2" fillId="0" borderId="10" xfId="41" applyFont="1" applyFill="1" applyBorder="1" applyAlignment="1" quotePrefix="1">
      <alignment horizontal="center" vertical="center"/>
    </xf>
    <xf numFmtId="0" fontId="2" fillId="0" borderId="10" xfId="39" applyFont="1" applyFill="1" applyBorder="1" applyAlignment="1" quotePrefix="1">
      <alignment horizontal="center"/>
    </xf>
    <xf numFmtId="0" fontId="2" fillId="0" borderId="10" xfId="39" applyFont="1" applyFill="1" applyBorder="1" applyAlignment="1" quotePrefix="1">
      <alignment horizontal="center" vertical="center"/>
    </xf>
    <xf numFmtId="49" fontId="36" fillId="0" borderId="10" xfId="0" applyNumberFormat="1" applyFont="1" applyBorder="1" applyAlignment="1">
      <alignment horizontal="center"/>
    </xf>
    <xf numFmtId="0" fontId="2" fillId="0" borderId="19" xfId="39" applyFont="1" applyFill="1" applyBorder="1" applyAlignment="1">
      <alignment horizontal="center"/>
    </xf>
    <xf numFmtId="0" fontId="2" fillId="0" borderId="21" xfId="41" applyFont="1" applyFill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 wrapText="1"/>
    </xf>
    <xf numFmtId="0" fontId="38" fillId="37" borderId="27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/>
    </xf>
    <xf numFmtId="0" fontId="36" fillId="34" borderId="20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2" fillId="35" borderId="31" xfId="39" applyFont="1" applyFill="1" applyBorder="1" applyAlignment="1">
      <alignment horizontal="center" vertical="center"/>
    </xf>
    <xf numFmtId="0" fontId="38" fillId="8" borderId="27" xfId="0" applyFont="1" applyFill="1" applyBorder="1" applyAlignment="1">
      <alignment horizontal="center" vertical="center" wrapText="1"/>
    </xf>
    <xf numFmtId="0" fontId="38" fillId="9" borderId="27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38" borderId="32" xfId="0" applyFill="1" applyBorder="1" applyAlignment="1">
      <alignment horizontal="center"/>
    </xf>
    <xf numFmtId="0" fontId="0" fillId="38" borderId="11" xfId="0" applyFill="1" applyBorder="1" applyAlignment="1">
      <alignment horizontal="center" vertical="center"/>
    </xf>
    <xf numFmtId="0" fontId="0" fillId="38" borderId="25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0" fillId="38" borderId="34" xfId="0" applyFill="1" applyBorder="1" applyAlignment="1">
      <alignment horizontal="center"/>
    </xf>
    <xf numFmtId="17" fontId="0" fillId="10" borderId="26" xfId="0" applyNumberFormat="1" applyFont="1" applyFill="1" applyBorder="1" applyAlignment="1">
      <alignment vertical="center"/>
    </xf>
    <xf numFmtId="0" fontId="38" fillId="11" borderId="27" xfId="0" applyFont="1" applyFill="1" applyBorder="1" applyAlignment="1">
      <alignment horizontal="center" vertical="center" wrapText="1"/>
    </xf>
    <xf numFmtId="17" fontId="0" fillId="8" borderId="26" xfId="0" applyNumberFormat="1" applyFont="1" applyFill="1" applyBorder="1" applyAlignment="1">
      <alignment vertical="center"/>
    </xf>
    <xf numFmtId="17" fontId="0" fillId="11" borderId="26" xfId="0" applyNumberFormat="1" applyFont="1" applyFill="1" applyBorder="1" applyAlignment="1">
      <alignment vertical="center"/>
    </xf>
    <xf numFmtId="0" fontId="38" fillId="12" borderId="27" xfId="0" applyFont="1" applyFill="1" applyBorder="1" applyAlignment="1">
      <alignment horizontal="center" vertical="center" wrapText="1"/>
    </xf>
    <xf numFmtId="17" fontId="0" fillId="12" borderId="26" xfId="0" applyNumberFormat="1" applyFont="1" applyFill="1" applyBorder="1" applyAlignment="1">
      <alignment vertical="center"/>
    </xf>
    <xf numFmtId="17" fontId="0" fillId="9" borderId="36" xfId="0" applyNumberFormat="1" applyFont="1" applyFill="1" applyBorder="1" applyAlignment="1">
      <alignment vertical="center"/>
    </xf>
    <xf numFmtId="17" fontId="0" fillId="10" borderId="36" xfId="0" applyNumberFormat="1" applyFont="1" applyFill="1" applyBorder="1" applyAlignment="1">
      <alignment vertical="center"/>
    </xf>
    <xf numFmtId="17" fontId="0" fillId="11" borderId="36" xfId="0" applyNumberFormat="1" applyFont="1" applyFill="1" applyBorder="1" applyAlignment="1">
      <alignment vertical="center"/>
    </xf>
    <xf numFmtId="17" fontId="0" fillId="12" borderId="36" xfId="0" applyNumberFormat="1" applyFont="1" applyFill="1" applyBorder="1" applyAlignment="1">
      <alignment vertical="center"/>
    </xf>
    <xf numFmtId="17" fontId="0" fillId="13" borderId="26" xfId="0" applyNumberFormat="1" applyFont="1" applyFill="1" applyBorder="1" applyAlignment="1">
      <alignment vertical="center"/>
    </xf>
    <xf numFmtId="17" fontId="0" fillId="36" borderId="26" xfId="0" applyNumberFormat="1" applyFont="1" applyFill="1" applyBorder="1" applyAlignment="1">
      <alignment vertical="center"/>
    </xf>
    <xf numFmtId="17" fontId="0" fillId="33" borderId="26" xfId="0" applyNumberFormat="1" applyFont="1" applyFill="1" applyBorder="1" applyAlignment="1">
      <alignment vertical="center"/>
    </xf>
    <xf numFmtId="17" fontId="0" fillId="37" borderId="26" xfId="0" applyNumberFormat="1" applyFont="1" applyFill="1" applyBorder="1" applyAlignment="1">
      <alignment vertical="center"/>
    </xf>
    <xf numFmtId="17" fontId="0" fillId="8" borderId="27" xfId="0" applyNumberFormat="1" applyFont="1" applyFill="1" applyBorder="1" applyAlignment="1">
      <alignment vertical="center"/>
    </xf>
    <xf numFmtId="17" fontId="0" fillId="9" borderId="27" xfId="0" applyNumberFormat="1" applyFont="1" applyFill="1" applyBorder="1" applyAlignment="1">
      <alignment vertical="center"/>
    </xf>
    <xf numFmtId="0" fontId="4" fillId="35" borderId="37" xfId="39" applyFont="1" applyFill="1" applyBorder="1" applyAlignment="1">
      <alignment horizontal="center" vertical="center" wrapText="1"/>
    </xf>
    <xf numFmtId="0" fontId="2" fillId="16" borderId="31" xfId="39" applyFont="1" applyFill="1" applyBorder="1" applyAlignment="1">
      <alignment horizontal="center" vertical="center" wrapText="1"/>
    </xf>
    <xf numFmtId="0" fontId="4" fillId="16" borderId="24" xfId="39" applyFont="1" applyFill="1" applyBorder="1" applyAlignment="1">
      <alignment horizontal="center" vertical="center" wrapText="1"/>
    </xf>
    <xf numFmtId="0" fontId="2" fillId="17" borderId="38" xfId="39" applyFont="1" applyFill="1" applyBorder="1" applyAlignment="1">
      <alignment horizontal="center" vertical="center" wrapText="1"/>
    </xf>
    <xf numFmtId="0" fontId="4" fillId="17" borderId="37" xfId="39" applyFont="1" applyFill="1" applyBorder="1" applyAlignment="1">
      <alignment horizontal="center" vertical="center" wrapText="1"/>
    </xf>
    <xf numFmtId="0" fontId="2" fillId="17" borderId="39" xfId="39" applyFont="1" applyFill="1" applyBorder="1" applyAlignment="1">
      <alignment horizontal="center" vertical="center" wrapText="1"/>
    </xf>
    <xf numFmtId="0" fontId="4" fillId="17" borderId="40" xfId="39" applyFont="1" applyFill="1" applyBorder="1" applyAlignment="1">
      <alignment horizontal="center" vertical="center" wrapText="1"/>
    </xf>
    <xf numFmtId="0" fontId="38" fillId="39" borderId="27" xfId="0" applyFont="1" applyFill="1" applyBorder="1" applyAlignment="1">
      <alignment horizontal="center" vertical="center" wrapText="1"/>
    </xf>
    <xf numFmtId="17" fontId="0" fillId="39" borderId="27" xfId="0" applyNumberFormat="1" applyFont="1" applyFill="1" applyBorder="1" applyAlignment="1">
      <alignment vertical="center"/>
    </xf>
    <xf numFmtId="0" fontId="2" fillId="0" borderId="11" xfId="30" applyFont="1" applyFill="1" applyBorder="1" applyAlignment="1">
      <alignment horizontal="center"/>
    </xf>
    <xf numFmtId="2" fontId="3" fillId="0" borderId="11" xfId="30" applyNumberFormat="1" applyFont="1" applyFill="1" applyBorder="1" applyAlignment="1">
      <alignment horizontal="center"/>
    </xf>
    <xf numFmtId="0" fontId="2" fillId="0" borderId="21" xfId="39" applyFont="1" applyFill="1" applyBorder="1" applyAlignment="1">
      <alignment horizontal="center"/>
    </xf>
    <xf numFmtId="2" fontId="3" fillId="40" borderId="11" xfId="30" applyNumberFormat="1" applyFont="1" applyFill="1" applyBorder="1" applyAlignment="1">
      <alignment horizontal="center"/>
    </xf>
    <xf numFmtId="49" fontId="36" fillId="0" borderId="19" xfId="0" applyNumberFormat="1" applyFont="1" applyBorder="1" applyAlignment="1">
      <alignment horizontal="center"/>
    </xf>
    <xf numFmtId="0" fontId="38" fillId="41" borderId="27" xfId="0" applyFont="1" applyFill="1" applyBorder="1" applyAlignment="1">
      <alignment horizontal="center" vertical="center" wrapText="1"/>
    </xf>
    <xf numFmtId="17" fontId="0" fillId="41" borderId="26" xfId="0" applyNumberFormat="1" applyFont="1" applyFill="1" applyBorder="1" applyAlignment="1">
      <alignment vertical="center"/>
    </xf>
    <xf numFmtId="0" fontId="38" fillId="42" borderId="27" xfId="0" applyFont="1" applyFill="1" applyBorder="1" applyAlignment="1">
      <alignment horizontal="center" vertical="center" wrapText="1"/>
    </xf>
    <xf numFmtId="0" fontId="2" fillId="0" borderId="12" xfId="30" applyFont="1" applyFill="1" applyBorder="1" applyAlignment="1">
      <alignment horizontal="center"/>
    </xf>
    <xf numFmtId="0" fontId="36" fillId="0" borderId="23" xfId="0" applyFont="1" applyBorder="1" applyAlignment="1">
      <alignment/>
    </xf>
    <xf numFmtId="0" fontId="38" fillId="43" borderId="27" xfId="0" applyFont="1" applyFill="1" applyBorder="1" applyAlignment="1">
      <alignment horizontal="center" vertical="center" wrapText="1"/>
    </xf>
    <xf numFmtId="0" fontId="0" fillId="38" borderId="33" xfId="0" applyFill="1" applyBorder="1" applyAlignment="1">
      <alignment horizontal="center"/>
    </xf>
    <xf numFmtId="0" fontId="0" fillId="38" borderId="25" xfId="0" applyFill="1" applyBorder="1" applyAlignment="1">
      <alignment horizontal="center"/>
    </xf>
    <xf numFmtId="0" fontId="0" fillId="38" borderId="41" xfId="0" applyFill="1" applyBorder="1" applyAlignment="1">
      <alignment horizontal="center"/>
    </xf>
    <xf numFmtId="0" fontId="0" fillId="38" borderId="35" xfId="0" applyFill="1" applyBorder="1" applyAlignment="1">
      <alignment horizontal="center"/>
    </xf>
    <xf numFmtId="49" fontId="36" fillId="0" borderId="21" xfId="0" applyNumberFormat="1" applyFont="1" applyBorder="1" applyAlignment="1">
      <alignment horizontal="center"/>
    </xf>
    <xf numFmtId="17" fontId="0" fillId="9" borderId="26" xfId="0" applyNumberFormat="1" applyFont="1" applyFill="1" applyBorder="1" applyAlignment="1">
      <alignment vertical="center"/>
    </xf>
    <xf numFmtId="17" fontId="0" fillId="42" borderId="26" xfId="0" applyNumberFormat="1" applyFont="1" applyFill="1" applyBorder="1" applyAlignment="1">
      <alignment vertical="center"/>
    </xf>
    <xf numFmtId="17" fontId="0" fillId="43" borderId="26" xfId="0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8" fillId="10" borderId="27" xfId="0" applyFont="1" applyFill="1" applyBorder="1" applyAlignment="1">
      <alignment horizontal="center" vertical="center" wrapText="1"/>
    </xf>
    <xf numFmtId="17" fontId="0" fillId="10" borderId="16" xfId="0" applyNumberFormat="1" applyFont="1" applyFill="1" applyBorder="1" applyAlignment="1">
      <alignment vertical="center"/>
    </xf>
    <xf numFmtId="0" fontId="2" fillId="0" borderId="21" xfId="41" applyFont="1" applyFill="1" applyBorder="1" applyAlignment="1" quotePrefix="1">
      <alignment horizontal="center" vertical="center"/>
    </xf>
    <xf numFmtId="49" fontId="2" fillId="0" borderId="21" xfId="39" applyNumberFormat="1" applyFont="1" applyFill="1" applyBorder="1" applyAlignment="1">
      <alignment horizontal="center"/>
    </xf>
    <xf numFmtId="2" fontId="3" fillId="0" borderId="12" xfId="41" applyNumberFormat="1" applyFont="1" applyFill="1" applyBorder="1" applyAlignment="1">
      <alignment horizontal="center"/>
    </xf>
    <xf numFmtId="2" fontId="3" fillId="44" borderId="12" xfId="41" applyNumberFormat="1" applyFont="1" applyFill="1" applyBorder="1" applyAlignment="1">
      <alignment horizontal="center"/>
    </xf>
    <xf numFmtId="2" fontId="3" fillId="0" borderId="12" xfId="30" applyNumberFormat="1" applyFont="1" applyFill="1" applyBorder="1" applyAlignment="1">
      <alignment horizontal="center"/>
    </xf>
    <xf numFmtId="2" fontId="3" fillId="0" borderId="11" xfId="41" applyNumberFormat="1" applyFont="1" applyFill="1" applyBorder="1" applyAlignment="1">
      <alignment horizontal="center"/>
    </xf>
    <xf numFmtId="2" fontId="3" fillId="0" borderId="11" xfId="39" applyNumberFormat="1" applyFont="1" applyFill="1" applyBorder="1" applyAlignment="1">
      <alignment horizontal="center"/>
    </xf>
    <xf numFmtId="2" fontId="3" fillId="45" borderId="11" xfId="39" applyNumberFormat="1" applyFont="1" applyFill="1" applyBorder="1" applyAlignment="1">
      <alignment horizontal="center"/>
    </xf>
    <xf numFmtId="2" fontId="3" fillId="45" borderId="12" xfId="39" applyNumberFormat="1" applyFont="1" applyFill="1" applyBorder="1" applyAlignment="1">
      <alignment horizontal="center"/>
    </xf>
    <xf numFmtId="2" fontId="3" fillId="44" borderId="11" xfId="41" applyNumberFormat="1" applyFont="1" applyFill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2" fontId="3" fillId="0" borderId="25" xfId="41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3" fillId="0" borderId="42" xfId="41" applyNumberFormat="1" applyFont="1" applyFill="1" applyBorder="1" applyAlignment="1">
      <alignment horizontal="center"/>
    </xf>
    <xf numFmtId="2" fontId="3" fillId="44" borderId="43" xfId="41" applyNumberFormat="1" applyFont="1" applyFill="1" applyBorder="1" applyAlignment="1">
      <alignment horizontal="center"/>
    </xf>
    <xf numFmtId="2" fontId="3" fillId="0" borderId="20" xfId="41" applyNumberFormat="1" applyFont="1" applyFill="1" applyBorder="1" applyAlignment="1">
      <alignment horizontal="center"/>
    </xf>
    <xf numFmtId="2" fontId="3" fillId="0" borderId="20" xfId="30" applyNumberFormat="1" applyFont="1" applyFill="1" applyBorder="1" applyAlignment="1">
      <alignment horizontal="center"/>
    </xf>
    <xf numFmtId="2" fontId="3" fillId="45" borderId="43" xfId="41" applyNumberFormat="1" applyFont="1" applyFill="1" applyBorder="1" applyAlignment="1">
      <alignment horizontal="center"/>
    </xf>
    <xf numFmtId="2" fontId="3" fillId="0" borderId="10" xfId="41" applyNumberFormat="1" applyFont="1" applyFill="1" applyBorder="1" applyAlignment="1">
      <alignment horizontal="center"/>
    </xf>
    <xf numFmtId="2" fontId="0" fillId="34" borderId="11" xfId="0" applyNumberFormat="1" applyFill="1" applyBorder="1" applyAlignment="1">
      <alignment/>
    </xf>
    <xf numFmtId="2" fontId="0" fillId="34" borderId="25" xfId="0" applyNumberFormat="1" applyFill="1" applyBorder="1" applyAlignment="1">
      <alignment/>
    </xf>
    <xf numFmtId="2" fontId="0" fillId="34" borderId="36" xfId="0" applyNumberFormat="1" applyFill="1" applyBorder="1" applyAlignment="1">
      <alignment/>
    </xf>
    <xf numFmtId="2" fontId="0" fillId="34" borderId="44" xfId="0" applyNumberFormat="1" applyFill="1" applyBorder="1" applyAlignment="1">
      <alignment/>
    </xf>
    <xf numFmtId="2" fontId="3" fillId="0" borderId="25" xfId="39" applyNumberFormat="1" applyFont="1" applyFill="1" applyBorder="1" applyAlignment="1">
      <alignment horizontal="center"/>
    </xf>
    <xf numFmtId="2" fontId="3" fillId="0" borderId="10" xfId="39" applyNumberFormat="1" applyFont="1" applyFill="1" applyBorder="1" applyAlignment="1">
      <alignment horizontal="center"/>
    </xf>
    <xf numFmtId="2" fontId="3" fillId="34" borderId="11" xfId="39" applyNumberFormat="1" applyFont="1" applyFill="1" applyBorder="1" applyAlignment="1">
      <alignment horizontal="center"/>
    </xf>
    <xf numFmtId="2" fontId="3" fillId="34" borderId="25" xfId="39" applyNumberFormat="1" applyFont="1" applyFill="1" applyBorder="1" applyAlignment="1">
      <alignment horizontal="center"/>
    </xf>
    <xf numFmtId="2" fontId="3" fillId="34" borderId="36" xfId="39" applyNumberFormat="1" applyFont="1" applyFill="1" applyBorder="1" applyAlignment="1">
      <alignment horizontal="center"/>
    </xf>
    <xf numFmtId="2" fontId="3" fillId="34" borderId="44" xfId="39" applyNumberFormat="1" applyFont="1" applyFill="1" applyBorder="1" applyAlignment="1">
      <alignment horizontal="center"/>
    </xf>
    <xf numFmtId="2" fontId="3" fillId="34" borderId="44" xfId="30" applyNumberFormat="1" applyFont="1" applyFill="1" applyBorder="1" applyAlignment="1">
      <alignment horizontal="center"/>
    </xf>
    <xf numFmtId="2" fontId="3" fillId="34" borderId="18" xfId="39" applyNumberFormat="1" applyFont="1" applyFill="1" applyBorder="1" applyAlignment="1">
      <alignment horizontal="center"/>
    </xf>
    <xf numFmtId="2" fontId="3" fillId="34" borderId="41" xfId="39" applyNumberFormat="1" applyFont="1" applyFill="1" applyBorder="1" applyAlignment="1">
      <alignment horizontal="center"/>
    </xf>
    <xf numFmtId="2" fontId="3" fillId="34" borderId="12" xfId="39" applyNumberFormat="1" applyFont="1" applyFill="1" applyBorder="1" applyAlignment="1">
      <alignment horizontal="center"/>
    </xf>
    <xf numFmtId="2" fontId="3" fillId="34" borderId="42" xfId="39" applyNumberFormat="1" applyFont="1" applyFill="1" applyBorder="1" applyAlignment="1">
      <alignment horizontal="center"/>
    </xf>
    <xf numFmtId="2" fontId="3" fillId="0" borderId="12" xfId="39" applyNumberFormat="1" applyFont="1" applyFill="1" applyBorder="1" applyAlignment="1">
      <alignment horizontal="center"/>
    </xf>
    <xf numFmtId="2" fontId="3" fillId="0" borderId="42" xfId="39" applyNumberFormat="1" applyFont="1" applyFill="1" applyBorder="1" applyAlignment="1">
      <alignment horizontal="center"/>
    </xf>
    <xf numFmtId="2" fontId="3" fillId="44" borderId="43" xfId="39" applyNumberFormat="1" applyFont="1" applyFill="1" applyBorder="1" applyAlignment="1">
      <alignment horizontal="center"/>
    </xf>
    <xf numFmtId="2" fontId="3" fillId="0" borderId="20" xfId="39" applyNumberFormat="1" applyFont="1" applyFill="1" applyBorder="1" applyAlignment="1">
      <alignment horizontal="center"/>
    </xf>
    <xf numFmtId="2" fontId="3" fillId="45" borderId="43" xfId="39" applyNumberFormat="1" applyFont="1" applyFill="1" applyBorder="1" applyAlignment="1">
      <alignment horizontal="center"/>
    </xf>
    <xf numFmtId="2" fontId="3" fillId="0" borderId="45" xfId="39" applyNumberFormat="1" applyFont="1" applyFill="1" applyBorder="1" applyAlignment="1">
      <alignment horizontal="center"/>
    </xf>
    <xf numFmtId="2" fontId="3" fillId="34" borderId="45" xfId="39" applyNumberFormat="1" applyFont="1" applyFill="1" applyBorder="1" applyAlignment="1">
      <alignment horizontal="center"/>
    </xf>
    <xf numFmtId="2" fontId="3" fillId="34" borderId="10" xfId="39" applyNumberFormat="1" applyFont="1" applyFill="1" applyBorder="1" applyAlignment="1">
      <alignment horizontal="center"/>
    </xf>
    <xf numFmtId="2" fontId="3" fillId="34" borderId="10" xfId="30" applyNumberFormat="1" applyFont="1" applyFill="1" applyBorder="1" applyAlignment="1">
      <alignment horizontal="center"/>
    </xf>
    <xf numFmtId="2" fontId="0" fillId="0" borderId="25" xfId="0" applyNumberFormat="1" applyBorder="1" applyAlignment="1">
      <alignment/>
    </xf>
    <xf numFmtId="2" fontId="2" fillId="16" borderId="31" xfId="39" applyNumberFormat="1" applyFont="1" applyFill="1" applyBorder="1" applyAlignment="1">
      <alignment horizontal="center" vertical="center" wrapText="1"/>
    </xf>
    <xf numFmtId="2" fontId="4" fillId="16" borderId="24" xfId="39" applyNumberFormat="1" applyFont="1" applyFill="1" applyBorder="1" applyAlignment="1">
      <alignment horizontal="center" vertical="center" wrapText="1"/>
    </xf>
    <xf numFmtId="2" fontId="2" fillId="35" borderId="31" xfId="39" applyNumberFormat="1" applyFont="1" applyFill="1" applyBorder="1" applyAlignment="1">
      <alignment horizontal="center" vertical="center"/>
    </xf>
    <xf numFmtId="2" fontId="4" fillId="35" borderId="24" xfId="39" applyNumberFormat="1" applyFont="1" applyFill="1" applyBorder="1" applyAlignment="1">
      <alignment horizontal="center" vertical="center" wrapText="1"/>
    </xf>
    <xf numFmtId="2" fontId="2" fillId="17" borderId="31" xfId="39" applyNumberFormat="1" applyFont="1" applyFill="1" applyBorder="1" applyAlignment="1">
      <alignment horizontal="center" vertical="center" wrapText="1"/>
    </xf>
    <xf numFmtId="2" fontId="4" fillId="17" borderId="24" xfId="39" applyNumberFormat="1" applyFont="1" applyFill="1" applyBorder="1" applyAlignment="1">
      <alignment horizontal="center" vertical="center" wrapText="1"/>
    </xf>
    <xf numFmtId="2" fontId="3" fillId="40" borderId="10" xfId="30" applyNumberFormat="1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0" fontId="2" fillId="0" borderId="21" xfId="39" applyFont="1" applyFill="1" applyBorder="1" applyAlignment="1" quotePrefix="1">
      <alignment horizontal="center" vertical="center"/>
    </xf>
    <xf numFmtId="0" fontId="2" fillId="15" borderId="26" xfId="30" applyFont="1" applyFill="1" applyBorder="1" applyAlignment="1">
      <alignment horizontal="center" vertical="center" wrapText="1"/>
    </xf>
    <xf numFmtId="0" fontId="2" fillId="15" borderId="22" xfId="30" applyFont="1" applyFill="1" applyBorder="1" applyAlignment="1">
      <alignment horizontal="center" vertical="center" wrapText="1"/>
    </xf>
    <xf numFmtId="17" fontId="3" fillId="16" borderId="46" xfId="39" applyNumberFormat="1" applyFont="1" applyFill="1" applyBorder="1" applyAlignment="1">
      <alignment horizontal="center" vertical="center" wrapText="1"/>
    </xf>
    <xf numFmtId="17" fontId="3" fillId="16" borderId="23" xfId="39" applyNumberFormat="1" applyFont="1" applyFill="1" applyBorder="1" applyAlignment="1">
      <alignment horizontal="center" vertical="center" wrapText="1"/>
    </xf>
    <xf numFmtId="0" fontId="2" fillId="15" borderId="17" xfId="30" applyFont="1" applyFill="1" applyBorder="1" applyAlignment="1">
      <alignment horizontal="center" vertical="center" wrapText="1"/>
    </xf>
    <xf numFmtId="0" fontId="2" fillId="15" borderId="19" xfId="30" applyFont="1" applyFill="1" applyBorder="1" applyAlignment="1">
      <alignment horizontal="center" vertical="center" wrapText="1"/>
    </xf>
    <xf numFmtId="2" fontId="2" fillId="15" borderId="26" xfId="39" applyNumberFormat="1" applyFont="1" applyFill="1" applyBorder="1" applyAlignment="1">
      <alignment horizontal="center" vertical="center" wrapText="1"/>
    </xf>
    <xf numFmtId="2" fontId="2" fillId="15" borderId="22" xfId="39" applyNumberFormat="1" applyFont="1" applyFill="1" applyBorder="1" applyAlignment="1">
      <alignment horizontal="center" vertical="center" wrapText="1"/>
    </xf>
    <xf numFmtId="2" fontId="2" fillId="15" borderId="26" xfId="30" applyNumberFormat="1" applyFont="1" applyFill="1" applyBorder="1" applyAlignment="1">
      <alignment horizontal="center" vertical="center" wrapText="1"/>
    </xf>
    <xf numFmtId="2" fontId="2" fillId="15" borderId="22" xfId="30" applyNumberFormat="1" applyFont="1" applyFill="1" applyBorder="1" applyAlignment="1">
      <alignment horizontal="center" vertical="center" wrapText="1"/>
    </xf>
    <xf numFmtId="2" fontId="2" fillId="15" borderId="27" xfId="39" applyNumberFormat="1" applyFont="1" applyFill="1" applyBorder="1" applyAlignment="1">
      <alignment horizontal="center" vertical="center" wrapText="1"/>
    </xf>
    <xf numFmtId="2" fontId="2" fillId="15" borderId="28" xfId="39" applyNumberFormat="1" applyFont="1" applyFill="1" applyBorder="1" applyAlignment="1">
      <alignment horizontal="center" vertical="center" wrapText="1"/>
    </xf>
    <xf numFmtId="17" fontId="3" fillId="17" borderId="46" xfId="39" applyNumberFormat="1" applyFont="1" applyFill="1" applyBorder="1" applyAlignment="1">
      <alignment horizontal="center" vertical="center" wrapText="1"/>
    </xf>
    <xf numFmtId="17" fontId="3" fillId="17" borderId="23" xfId="39" applyNumberFormat="1" applyFont="1" applyFill="1" applyBorder="1" applyAlignment="1">
      <alignment horizontal="center" vertical="center" wrapText="1"/>
    </xf>
    <xf numFmtId="0" fontId="36" fillId="15" borderId="31" xfId="0" applyFont="1" applyFill="1" applyBorder="1" applyAlignment="1">
      <alignment horizontal="center"/>
    </xf>
    <xf numFmtId="0" fontId="36" fillId="15" borderId="47" xfId="0" applyFont="1" applyFill="1" applyBorder="1" applyAlignment="1">
      <alignment horizontal="center"/>
    </xf>
    <xf numFmtId="0" fontId="36" fillId="15" borderId="24" xfId="0" applyFont="1" applyFill="1" applyBorder="1" applyAlignment="1">
      <alignment horizontal="center"/>
    </xf>
    <xf numFmtId="0" fontId="2" fillId="15" borderId="26" xfId="39" applyFont="1" applyFill="1" applyBorder="1" applyAlignment="1">
      <alignment horizontal="center" vertical="center" wrapText="1"/>
    </xf>
    <xf numFmtId="0" fontId="2" fillId="15" borderId="22" xfId="39" applyFont="1" applyFill="1" applyBorder="1" applyAlignment="1">
      <alignment horizontal="center" vertical="center" wrapText="1"/>
    </xf>
    <xf numFmtId="0" fontId="2" fillId="45" borderId="0" xfId="39" applyFont="1" applyFill="1" applyBorder="1" applyAlignment="1">
      <alignment horizontal="center"/>
    </xf>
    <xf numFmtId="17" fontId="3" fillId="35" borderId="46" xfId="39" applyNumberFormat="1" applyFont="1" applyFill="1" applyBorder="1" applyAlignment="1">
      <alignment horizontal="center" vertical="center"/>
    </xf>
    <xf numFmtId="17" fontId="3" fillId="35" borderId="23" xfId="39" applyNumberFormat="1" applyFont="1" applyFill="1" applyBorder="1" applyAlignment="1">
      <alignment horizontal="center" vertical="center"/>
    </xf>
    <xf numFmtId="0" fontId="2" fillId="44" borderId="0" xfId="39" applyFont="1" applyFill="1" applyBorder="1" applyAlignment="1">
      <alignment horizontal="center"/>
    </xf>
    <xf numFmtId="0" fontId="2" fillId="15" borderId="27" xfId="39" applyFont="1" applyFill="1" applyBorder="1" applyAlignment="1">
      <alignment horizontal="center" vertical="center" wrapText="1"/>
    </xf>
    <xf numFmtId="0" fontId="2" fillId="15" borderId="28" xfId="39" applyFont="1" applyFill="1" applyBorder="1" applyAlignment="1">
      <alignment horizontal="center" vertical="center" wrapText="1"/>
    </xf>
    <xf numFmtId="17" fontId="3" fillId="35" borderId="30" xfId="39" applyNumberFormat="1" applyFont="1" applyFill="1" applyBorder="1" applyAlignment="1">
      <alignment horizontal="center" vertical="center"/>
    </xf>
    <xf numFmtId="17" fontId="3" fillId="17" borderId="31" xfId="39" applyNumberFormat="1" applyFont="1" applyFill="1" applyBorder="1" applyAlignment="1">
      <alignment horizontal="center" vertical="center" wrapText="1"/>
    </xf>
    <xf numFmtId="17" fontId="3" fillId="17" borderId="24" xfId="39" applyNumberFormat="1" applyFont="1" applyFill="1" applyBorder="1" applyAlignment="1">
      <alignment horizontal="center" vertical="center" wrapText="1"/>
    </xf>
    <xf numFmtId="0" fontId="36" fillId="15" borderId="39" xfId="0" applyFont="1" applyFill="1" applyBorder="1" applyAlignment="1">
      <alignment horizontal="center"/>
    </xf>
    <xf numFmtId="0" fontId="36" fillId="15" borderId="48" xfId="0" applyFont="1" applyFill="1" applyBorder="1" applyAlignment="1">
      <alignment horizontal="center"/>
    </xf>
    <xf numFmtId="0" fontId="36" fillId="15" borderId="40" xfId="0" applyFont="1" applyFill="1" applyBorder="1" applyAlignment="1">
      <alignment horizontal="center"/>
    </xf>
    <xf numFmtId="0" fontId="36" fillId="15" borderId="26" xfId="0" applyFont="1" applyFill="1" applyBorder="1" applyAlignment="1">
      <alignment horizontal="center" vertical="center"/>
    </xf>
    <xf numFmtId="0" fontId="36" fillId="15" borderId="44" xfId="0" applyFont="1" applyFill="1" applyBorder="1" applyAlignment="1">
      <alignment horizontal="center" vertical="center"/>
    </xf>
    <xf numFmtId="0" fontId="36" fillId="15" borderId="27" xfId="0" applyFont="1" applyFill="1" applyBorder="1" applyAlignment="1">
      <alignment horizontal="center" vertical="center" wrapText="1"/>
    </xf>
    <xf numFmtId="0" fontId="36" fillId="15" borderId="36" xfId="0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workbookViewId="0" topLeftCell="A43">
      <selection activeCell="K77" sqref="K77"/>
    </sheetView>
  </sheetViews>
  <sheetFormatPr defaultColWidth="9.140625" defaultRowHeight="15"/>
  <cols>
    <col min="1" max="1" width="18.28125" style="0" bestFit="1" customWidth="1"/>
    <col min="2" max="2" width="8.57421875" style="0" customWidth="1"/>
    <col min="3" max="3" width="9.421875" style="0" bestFit="1" customWidth="1"/>
    <col min="4" max="4" width="9.7109375" style="0" customWidth="1"/>
    <col min="5" max="5" width="4.8515625" style="0" customWidth="1"/>
    <col min="6" max="6" width="12.28125" style="0" bestFit="1" customWidth="1"/>
    <col min="7" max="7" width="5.28125" style="0" customWidth="1"/>
    <col min="8" max="8" width="10.8515625" style="0" customWidth="1"/>
    <col min="9" max="9" width="5.00390625" style="0" customWidth="1"/>
    <col min="10" max="10" width="9.57421875" style="0" bestFit="1" customWidth="1"/>
    <col min="11" max="11" width="8.8515625" style="0" bestFit="1" customWidth="1"/>
    <col min="12" max="12" width="8.8515625" style="0" customWidth="1"/>
    <col min="13" max="13" width="5.8515625" style="0" customWidth="1"/>
    <col min="14" max="14" width="9.57421875" style="0" customWidth="1"/>
    <col min="15" max="15" width="11.140625" style="0" customWidth="1"/>
  </cols>
  <sheetData>
    <row r="1" spans="1:18" ht="47.25" customHeight="1" thickBot="1">
      <c r="A1" s="49" t="s">
        <v>43</v>
      </c>
      <c r="B1" s="50" t="s">
        <v>89</v>
      </c>
      <c r="C1" s="49" t="s">
        <v>42</v>
      </c>
      <c r="D1" s="112" t="s">
        <v>170</v>
      </c>
      <c r="E1" s="113" t="s">
        <v>47</v>
      </c>
      <c r="F1" s="78" t="s">
        <v>41</v>
      </c>
      <c r="G1" s="51" t="s">
        <v>47</v>
      </c>
      <c r="H1" s="114" t="s">
        <v>53</v>
      </c>
      <c r="I1" s="115" t="s">
        <v>47</v>
      </c>
      <c r="J1" s="215" t="s">
        <v>49</v>
      </c>
      <c r="K1" s="215" t="s">
        <v>48</v>
      </c>
      <c r="L1" s="198" t="s">
        <v>50</v>
      </c>
      <c r="M1" s="202" t="s">
        <v>124</v>
      </c>
      <c r="P1" s="2"/>
      <c r="Q1" s="1"/>
      <c r="R1" s="1"/>
    </row>
    <row r="2" spans="1:18" ht="15.75" thickBot="1">
      <c r="A2" s="212" t="s">
        <v>106</v>
      </c>
      <c r="B2" s="213"/>
      <c r="C2" s="214"/>
      <c r="D2" s="200">
        <v>42308</v>
      </c>
      <c r="E2" s="201"/>
      <c r="F2" s="218">
        <v>42339</v>
      </c>
      <c r="G2" s="219"/>
      <c r="H2" s="210">
        <v>42370</v>
      </c>
      <c r="I2" s="211"/>
      <c r="J2" s="216"/>
      <c r="K2" s="216"/>
      <c r="L2" s="199"/>
      <c r="M2" s="203"/>
      <c r="P2" s="2"/>
      <c r="Q2" s="1"/>
      <c r="R2" s="1"/>
    </row>
    <row r="3" spans="1:13" ht="15">
      <c r="A3" s="53" t="s">
        <v>4</v>
      </c>
      <c r="B3" s="53" t="s">
        <v>79</v>
      </c>
      <c r="C3" s="54" t="s">
        <v>95</v>
      </c>
      <c r="D3" s="179"/>
      <c r="E3" s="180"/>
      <c r="F3" s="179"/>
      <c r="G3" s="180"/>
      <c r="H3" s="179"/>
      <c r="I3" s="179"/>
      <c r="J3" s="181">
        <f aca="true" t="shared" si="0" ref="J3:J13">D3*E3+F3*G3+H3*I3</f>
        <v>0</v>
      </c>
      <c r="K3" s="182">
        <v>36</v>
      </c>
      <c r="L3" s="161">
        <f aca="true" t="shared" si="1" ref="L3:L13">SUM(J3+K3)</f>
        <v>36</v>
      </c>
      <c r="M3" s="38" t="s">
        <v>125</v>
      </c>
    </row>
    <row r="4" spans="1:13" ht="15">
      <c r="A4" s="16" t="s">
        <v>13</v>
      </c>
      <c r="B4" s="16" t="s">
        <v>77</v>
      </c>
      <c r="C4" s="18" t="s">
        <v>95</v>
      </c>
      <c r="D4" s="150"/>
      <c r="E4" s="168"/>
      <c r="F4" s="150">
        <v>14</v>
      </c>
      <c r="G4" s="168">
        <v>1.5</v>
      </c>
      <c r="H4" s="150">
        <v>10</v>
      </c>
      <c r="I4" s="150">
        <v>1.5</v>
      </c>
      <c r="J4" s="183">
        <f t="shared" si="0"/>
        <v>36</v>
      </c>
      <c r="K4" s="169">
        <v>24</v>
      </c>
      <c r="L4" s="43">
        <f t="shared" si="1"/>
        <v>60</v>
      </c>
      <c r="M4" s="34" t="s">
        <v>126</v>
      </c>
    </row>
    <row r="5" spans="1:13" ht="15">
      <c r="A5" s="16" t="s">
        <v>16</v>
      </c>
      <c r="B5" s="16" t="s">
        <v>66</v>
      </c>
      <c r="C5" s="18" t="s">
        <v>95</v>
      </c>
      <c r="D5" s="150">
        <v>10</v>
      </c>
      <c r="E5" s="168">
        <v>1.25</v>
      </c>
      <c r="F5" s="150">
        <v>9</v>
      </c>
      <c r="G5" s="168">
        <v>1.5</v>
      </c>
      <c r="H5" s="150"/>
      <c r="I5" s="150"/>
      <c r="J5" s="183">
        <f t="shared" si="0"/>
        <v>26</v>
      </c>
      <c r="K5" s="169">
        <v>0</v>
      </c>
      <c r="L5" s="43">
        <f t="shared" si="1"/>
        <v>26</v>
      </c>
      <c r="M5" s="38" t="s">
        <v>127</v>
      </c>
    </row>
    <row r="6" spans="1:13" ht="15">
      <c r="A6" s="16" t="s">
        <v>168</v>
      </c>
      <c r="B6" s="16" t="s">
        <v>65</v>
      </c>
      <c r="C6" s="18" t="s">
        <v>95</v>
      </c>
      <c r="D6" s="150">
        <v>6</v>
      </c>
      <c r="E6" s="168">
        <v>1.25</v>
      </c>
      <c r="F6" s="150">
        <v>3</v>
      </c>
      <c r="G6" s="168">
        <v>1.5</v>
      </c>
      <c r="H6" s="150">
        <v>6</v>
      </c>
      <c r="I6" s="150">
        <v>1.5</v>
      </c>
      <c r="J6" s="183">
        <f t="shared" si="0"/>
        <v>21</v>
      </c>
      <c r="K6" s="169">
        <v>0</v>
      </c>
      <c r="L6" s="43">
        <f t="shared" si="1"/>
        <v>21</v>
      </c>
      <c r="M6" s="34" t="s">
        <v>128</v>
      </c>
    </row>
    <row r="7" spans="1:13" ht="15">
      <c r="A7" s="16" t="s">
        <v>8</v>
      </c>
      <c r="B7" s="16" t="s">
        <v>62</v>
      </c>
      <c r="C7" s="18" t="s">
        <v>95</v>
      </c>
      <c r="D7" s="150"/>
      <c r="E7" s="168"/>
      <c r="F7" s="150">
        <v>6</v>
      </c>
      <c r="G7" s="168">
        <v>1.5</v>
      </c>
      <c r="H7" s="150"/>
      <c r="I7" s="150"/>
      <c r="J7" s="181">
        <f t="shared" si="0"/>
        <v>9</v>
      </c>
      <c r="K7" s="169">
        <v>0</v>
      </c>
      <c r="L7" s="43">
        <f t="shared" si="1"/>
        <v>9</v>
      </c>
      <c r="M7" s="38" t="s">
        <v>129</v>
      </c>
    </row>
    <row r="8" spans="1:13" ht="15">
      <c r="A8" s="16" t="s">
        <v>180</v>
      </c>
      <c r="B8" s="16" t="s">
        <v>73</v>
      </c>
      <c r="C8" s="18" t="s">
        <v>95</v>
      </c>
      <c r="D8" s="150"/>
      <c r="E8" s="168"/>
      <c r="F8" s="150">
        <v>6</v>
      </c>
      <c r="G8" s="168">
        <v>1.5</v>
      </c>
      <c r="H8" s="150"/>
      <c r="I8" s="150"/>
      <c r="J8" s="181">
        <f t="shared" si="0"/>
        <v>9</v>
      </c>
      <c r="K8" s="169">
        <v>0</v>
      </c>
      <c r="L8" s="43">
        <f t="shared" si="1"/>
        <v>9</v>
      </c>
      <c r="M8" s="34" t="s">
        <v>130</v>
      </c>
    </row>
    <row r="9" spans="1:13" ht="15">
      <c r="A9" s="16" t="s">
        <v>114</v>
      </c>
      <c r="B9" s="16" t="s">
        <v>65</v>
      </c>
      <c r="C9" s="18" t="s">
        <v>95</v>
      </c>
      <c r="D9" s="150">
        <v>4</v>
      </c>
      <c r="E9" s="168">
        <v>1.25</v>
      </c>
      <c r="F9" s="150"/>
      <c r="G9" s="168"/>
      <c r="H9" s="150">
        <v>2</v>
      </c>
      <c r="I9" s="150">
        <v>1.5</v>
      </c>
      <c r="J9" s="181">
        <f t="shared" si="0"/>
        <v>8</v>
      </c>
      <c r="K9" s="169">
        <v>0</v>
      </c>
      <c r="L9" s="43">
        <f t="shared" si="1"/>
        <v>8</v>
      </c>
      <c r="M9" s="38" t="s">
        <v>131</v>
      </c>
    </row>
    <row r="10" spans="1:13" ht="15">
      <c r="A10" s="16" t="s">
        <v>7</v>
      </c>
      <c r="B10" s="16" t="s">
        <v>61</v>
      </c>
      <c r="C10" s="18" t="s">
        <v>95</v>
      </c>
      <c r="D10" s="150"/>
      <c r="E10" s="168"/>
      <c r="F10" s="150"/>
      <c r="G10" s="168"/>
      <c r="H10" s="150">
        <v>4</v>
      </c>
      <c r="I10" s="150">
        <v>1.5</v>
      </c>
      <c r="J10" s="181">
        <f t="shared" si="0"/>
        <v>6</v>
      </c>
      <c r="K10" s="169">
        <v>0</v>
      </c>
      <c r="L10" s="43">
        <f t="shared" si="1"/>
        <v>6</v>
      </c>
      <c r="M10" s="34" t="s">
        <v>132</v>
      </c>
    </row>
    <row r="11" spans="1:13" ht="15">
      <c r="A11" s="16" t="s">
        <v>169</v>
      </c>
      <c r="B11" s="16" t="s">
        <v>117</v>
      </c>
      <c r="C11" s="18" t="s">
        <v>95</v>
      </c>
      <c r="D11" s="150">
        <v>4</v>
      </c>
      <c r="E11" s="168">
        <v>1.25</v>
      </c>
      <c r="F11" s="150"/>
      <c r="G11" s="168"/>
      <c r="H11" s="150"/>
      <c r="I11" s="150"/>
      <c r="J11" s="181">
        <f t="shared" si="0"/>
        <v>5</v>
      </c>
      <c r="K11" s="184">
        <v>0</v>
      </c>
      <c r="L11" s="43">
        <f t="shared" si="1"/>
        <v>5</v>
      </c>
      <c r="M11" s="38" t="s">
        <v>133</v>
      </c>
    </row>
    <row r="12" spans="1:13" ht="15">
      <c r="A12" s="16" t="s">
        <v>17</v>
      </c>
      <c r="B12" s="16" t="s">
        <v>181</v>
      </c>
      <c r="C12" s="18" t="s">
        <v>95</v>
      </c>
      <c r="D12" s="150"/>
      <c r="E12" s="168"/>
      <c r="F12" s="150">
        <v>3</v>
      </c>
      <c r="G12" s="168">
        <v>1.5</v>
      </c>
      <c r="H12" s="150"/>
      <c r="I12" s="150"/>
      <c r="J12" s="181">
        <f t="shared" si="0"/>
        <v>4.5</v>
      </c>
      <c r="K12" s="184">
        <v>0</v>
      </c>
      <c r="L12" s="43">
        <f t="shared" si="1"/>
        <v>4.5</v>
      </c>
      <c r="M12" s="34" t="s">
        <v>134</v>
      </c>
    </row>
    <row r="13" spans="1:13" ht="15">
      <c r="A13" s="16" t="s">
        <v>57</v>
      </c>
      <c r="B13" s="16" t="s">
        <v>74</v>
      </c>
      <c r="C13" s="18" t="s">
        <v>95</v>
      </c>
      <c r="D13" s="150"/>
      <c r="E13" s="168"/>
      <c r="F13" s="150"/>
      <c r="G13" s="168"/>
      <c r="H13" s="150">
        <v>2</v>
      </c>
      <c r="I13" s="150">
        <v>1.5</v>
      </c>
      <c r="J13" s="181">
        <f t="shared" si="0"/>
        <v>3</v>
      </c>
      <c r="K13" s="184">
        <v>0</v>
      </c>
      <c r="L13" s="43">
        <f t="shared" si="1"/>
        <v>3</v>
      </c>
      <c r="M13" s="38" t="s">
        <v>135</v>
      </c>
    </row>
    <row r="14" spans="1:13" ht="15">
      <c r="A14" s="30"/>
      <c r="B14" s="30"/>
      <c r="C14" s="31"/>
      <c r="D14" s="170"/>
      <c r="E14" s="171"/>
      <c r="F14" s="170"/>
      <c r="G14" s="171"/>
      <c r="H14" s="170"/>
      <c r="I14" s="170"/>
      <c r="J14" s="185"/>
      <c r="K14" s="186"/>
      <c r="L14" s="187"/>
      <c r="M14" s="35"/>
    </row>
    <row r="15" spans="1:13" ht="15">
      <c r="A15" s="16" t="s">
        <v>10</v>
      </c>
      <c r="B15" s="16" t="s">
        <v>61</v>
      </c>
      <c r="C15" s="18" t="s">
        <v>96</v>
      </c>
      <c r="D15" s="150"/>
      <c r="E15" s="168"/>
      <c r="F15" s="150"/>
      <c r="G15" s="168"/>
      <c r="H15" s="150"/>
      <c r="I15" s="150"/>
      <c r="J15" s="181">
        <f>D15*E15+F15*G15+H15*I15</f>
        <v>0</v>
      </c>
      <c r="K15" s="169">
        <v>258</v>
      </c>
      <c r="L15" s="43">
        <f>SUM(J15+K15)</f>
        <v>258</v>
      </c>
      <c r="M15" s="34" t="s">
        <v>125</v>
      </c>
    </row>
    <row r="16" spans="1:13" ht="15">
      <c r="A16" s="16" t="s">
        <v>237</v>
      </c>
      <c r="B16" s="16" t="s">
        <v>198</v>
      </c>
      <c r="C16" s="18" t="s">
        <v>96</v>
      </c>
      <c r="D16" s="150"/>
      <c r="E16" s="168"/>
      <c r="F16" s="150"/>
      <c r="G16" s="168"/>
      <c r="H16" s="150"/>
      <c r="I16" s="150"/>
      <c r="J16" s="181">
        <f>D16*E16+F16*G16+H16*I16</f>
        <v>0</v>
      </c>
      <c r="K16" s="169">
        <v>10</v>
      </c>
      <c r="L16" s="169">
        <v>10</v>
      </c>
      <c r="M16" s="34" t="s">
        <v>126</v>
      </c>
    </row>
    <row r="17" spans="1:13" ht="15">
      <c r="A17" s="16" t="s">
        <v>24</v>
      </c>
      <c r="B17" s="16" t="s">
        <v>84</v>
      </c>
      <c r="C17" s="18" t="s">
        <v>96</v>
      </c>
      <c r="D17" s="150"/>
      <c r="E17" s="168"/>
      <c r="F17" s="150"/>
      <c r="G17" s="168"/>
      <c r="H17" s="150"/>
      <c r="I17" s="150"/>
      <c r="J17" s="181">
        <f>D17*E17+F17*G17+H17*I17</f>
        <v>0</v>
      </c>
      <c r="K17" s="169">
        <v>5</v>
      </c>
      <c r="L17" s="43">
        <f>SUM(J17+K17)</f>
        <v>5</v>
      </c>
      <c r="M17" s="34" t="s">
        <v>127</v>
      </c>
    </row>
    <row r="18" spans="1:13" ht="15">
      <c r="A18" s="16" t="s">
        <v>21</v>
      </c>
      <c r="B18" s="16" t="s">
        <v>66</v>
      </c>
      <c r="C18" s="18" t="s">
        <v>96</v>
      </c>
      <c r="D18" s="150"/>
      <c r="E18" s="168"/>
      <c r="F18" s="150">
        <v>14</v>
      </c>
      <c r="G18" s="168">
        <v>1.5</v>
      </c>
      <c r="H18" s="150">
        <v>10</v>
      </c>
      <c r="I18" s="150">
        <v>2.5</v>
      </c>
      <c r="J18" s="183">
        <f>D18*E18+F18*G18+H18*I18</f>
        <v>46</v>
      </c>
      <c r="K18" s="169">
        <v>2</v>
      </c>
      <c r="L18" s="43">
        <f>SUM(J18+K18)</f>
        <v>48</v>
      </c>
      <c r="M18" s="34" t="s">
        <v>128</v>
      </c>
    </row>
    <row r="19" spans="1:13" ht="15">
      <c r="A19" s="16" t="s">
        <v>18</v>
      </c>
      <c r="B19" s="16" t="s">
        <v>72</v>
      </c>
      <c r="C19" s="18" t="s">
        <v>96</v>
      </c>
      <c r="D19" s="150">
        <v>10</v>
      </c>
      <c r="E19" s="168">
        <v>1.5</v>
      </c>
      <c r="F19" s="150">
        <v>9</v>
      </c>
      <c r="G19" s="168">
        <v>1.5</v>
      </c>
      <c r="H19" s="150">
        <v>4</v>
      </c>
      <c r="I19" s="150">
        <v>1.5</v>
      </c>
      <c r="J19" s="183">
        <f aca="true" t="shared" si="2" ref="J19:J28">D19*E19+F19*G19+H19*I19</f>
        <v>34.5</v>
      </c>
      <c r="K19" s="169">
        <v>0</v>
      </c>
      <c r="L19" s="43">
        <f aca="true" t="shared" si="3" ref="L19:L28">SUM(J19+K19)</f>
        <v>34.5</v>
      </c>
      <c r="M19" s="34" t="s">
        <v>129</v>
      </c>
    </row>
    <row r="20" spans="1:13" ht="15">
      <c r="A20" s="16" t="s">
        <v>183</v>
      </c>
      <c r="B20" s="16" t="s">
        <v>259</v>
      </c>
      <c r="C20" s="18" t="s">
        <v>96</v>
      </c>
      <c r="D20" s="154"/>
      <c r="E20" s="188"/>
      <c r="F20" s="150">
        <v>6</v>
      </c>
      <c r="G20" s="168">
        <v>1.5</v>
      </c>
      <c r="H20" s="150">
        <v>4</v>
      </c>
      <c r="I20" s="150">
        <v>1.5</v>
      </c>
      <c r="J20" s="183">
        <f t="shared" si="2"/>
        <v>15</v>
      </c>
      <c r="K20" s="169">
        <v>0</v>
      </c>
      <c r="L20" s="43">
        <f t="shared" si="3"/>
        <v>15</v>
      </c>
      <c r="M20" s="34" t="s">
        <v>130</v>
      </c>
    </row>
    <row r="21" spans="1:13" ht="15">
      <c r="A21" s="16" t="s">
        <v>164</v>
      </c>
      <c r="B21" s="16" t="s">
        <v>165</v>
      </c>
      <c r="C21" s="18" t="s">
        <v>96</v>
      </c>
      <c r="D21" s="150">
        <v>6</v>
      </c>
      <c r="E21" s="168">
        <v>1.5</v>
      </c>
      <c r="F21" s="150">
        <v>3</v>
      </c>
      <c r="G21" s="168">
        <v>1.5</v>
      </c>
      <c r="H21" s="150"/>
      <c r="I21" s="150"/>
      <c r="J21" s="183">
        <f t="shared" si="2"/>
        <v>13.5</v>
      </c>
      <c r="K21" s="169">
        <v>0</v>
      </c>
      <c r="L21" s="43">
        <f t="shared" si="3"/>
        <v>13.5</v>
      </c>
      <c r="M21" s="34" t="s">
        <v>131</v>
      </c>
    </row>
    <row r="22" spans="1:13" ht="15">
      <c r="A22" s="16" t="s">
        <v>167</v>
      </c>
      <c r="B22" s="16" t="s">
        <v>84</v>
      </c>
      <c r="C22" s="18" t="s">
        <v>96</v>
      </c>
      <c r="D22" s="150">
        <v>2</v>
      </c>
      <c r="E22" s="168">
        <v>1.5</v>
      </c>
      <c r="F22" s="150"/>
      <c r="G22" s="168"/>
      <c r="H22" s="150">
        <v>6</v>
      </c>
      <c r="I22" s="150">
        <v>1.5</v>
      </c>
      <c r="J22" s="183">
        <f t="shared" si="2"/>
        <v>12</v>
      </c>
      <c r="K22" s="169">
        <v>0</v>
      </c>
      <c r="L22" s="43">
        <f t="shared" si="3"/>
        <v>12</v>
      </c>
      <c r="M22" s="34" t="s">
        <v>132</v>
      </c>
    </row>
    <row r="23" spans="1:13" ht="15">
      <c r="A23" s="16" t="s">
        <v>115</v>
      </c>
      <c r="B23" s="16" t="s">
        <v>80</v>
      </c>
      <c r="C23" s="18" t="s">
        <v>96</v>
      </c>
      <c r="D23" s="150">
        <v>4</v>
      </c>
      <c r="E23" s="168">
        <v>1.5</v>
      </c>
      <c r="F23" s="150">
        <v>3</v>
      </c>
      <c r="G23" s="168">
        <v>1.5</v>
      </c>
      <c r="H23" s="150"/>
      <c r="I23" s="150"/>
      <c r="J23" s="183">
        <f t="shared" si="2"/>
        <v>10.5</v>
      </c>
      <c r="K23" s="169">
        <v>0</v>
      </c>
      <c r="L23" s="43">
        <f t="shared" si="3"/>
        <v>10.5</v>
      </c>
      <c r="M23" s="34" t="s">
        <v>133</v>
      </c>
    </row>
    <row r="24" spans="1:13" ht="15">
      <c r="A24" s="16" t="s">
        <v>182</v>
      </c>
      <c r="B24" s="16" t="s">
        <v>62</v>
      </c>
      <c r="C24" s="18" t="s">
        <v>96</v>
      </c>
      <c r="D24" s="150"/>
      <c r="E24" s="168"/>
      <c r="F24" s="150">
        <v>6</v>
      </c>
      <c r="G24" s="168">
        <v>1.5</v>
      </c>
      <c r="H24" s="150"/>
      <c r="I24" s="150"/>
      <c r="J24" s="181">
        <f t="shared" si="2"/>
        <v>9</v>
      </c>
      <c r="K24" s="169">
        <v>0</v>
      </c>
      <c r="L24" s="43">
        <f t="shared" si="3"/>
        <v>9</v>
      </c>
      <c r="M24" s="34" t="s">
        <v>134</v>
      </c>
    </row>
    <row r="25" spans="1:13" ht="15">
      <c r="A25" s="16" t="s">
        <v>9</v>
      </c>
      <c r="B25" s="16" t="s">
        <v>66</v>
      </c>
      <c r="C25" s="18" t="s">
        <v>96</v>
      </c>
      <c r="D25" s="150">
        <v>4</v>
      </c>
      <c r="E25" s="168">
        <v>1.5</v>
      </c>
      <c r="F25" s="150"/>
      <c r="G25" s="168"/>
      <c r="H25" s="150"/>
      <c r="I25" s="150"/>
      <c r="J25" s="181">
        <f t="shared" si="2"/>
        <v>6</v>
      </c>
      <c r="K25" s="169">
        <v>0</v>
      </c>
      <c r="L25" s="43">
        <f t="shared" si="3"/>
        <v>6</v>
      </c>
      <c r="M25" s="34" t="s">
        <v>135</v>
      </c>
    </row>
    <row r="26" spans="1:13" ht="15">
      <c r="A26" s="16" t="s">
        <v>55</v>
      </c>
      <c r="B26" s="16" t="s">
        <v>65</v>
      </c>
      <c r="C26" s="18" t="s">
        <v>96</v>
      </c>
      <c r="D26" s="150"/>
      <c r="E26" s="168"/>
      <c r="F26" s="150"/>
      <c r="G26" s="168"/>
      <c r="H26" s="150">
        <v>2</v>
      </c>
      <c r="I26" s="150">
        <v>1.5</v>
      </c>
      <c r="J26" s="181">
        <f t="shared" si="2"/>
        <v>3</v>
      </c>
      <c r="K26" s="169">
        <v>0</v>
      </c>
      <c r="L26" s="43">
        <f t="shared" si="3"/>
        <v>3</v>
      </c>
      <c r="M26" s="34" t="s">
        <v>136</v>
      </c>
    </row>
    <row r="27" spans="1:13" ht="15">
      <c r="A27" s="16" t="s">
        <v>203</v>
      </c>
      <c r="B27" s="16" t="s">
        <v>72</v>
      </c>
      <c r="C27" s="18" t="s">
        <v>96</v>
      </c>
      <c r="D27" s="150"/>
      <c r="E27" s="168"/>
      <c r="F27" s="150"/>
      <c r="G27" s="168"/>
      <c r="H27" s="150">
        <v>2</v>
      </c>
      <c r="I27" s="150">
        <v>1.5</v>
      </c>
      <c r="J27" s="181">
        <f t="shared" si="2"/>
        <v>3</v>
      </c>
      <c r="K27" s="169">
        <v>0</v>
      </c>
      <c r="L27" s="43">
        <f t="shared" si="3"/>
        <v>3</v>
      </c>
      <c r="M27" s="34" t="s">
        <v>137</v>
      </c>
    </row>
    <row r="28" spans="1:13" ht="15">
      <c r="A28" s="16" t="s">
        <v>166</v>
      </c>
      <c r="B28" s="16" t="s">
        <v>84</v>
      </c>
      <c r="C28" s="18" t="s">
        <v>96</v>
      </c>
      <c r="D28" s="150">
        <v>2</v>
      </c>
      <c r="E28" s="168">
        <v>1.5</v>
      </c>
      <c r="F28" s="150"/>
      <c r="G28" s="168"/>
      <c r="H28" s="150"/>
      <c r="I28" s="150"/>
      <c r="J28" s="181">
        <f t="shared" si="2"/>
        <v>3</v>
      </c>
      <c r="K28" s="169">
        <v>0</v>
      </c>
      <c r="L28" s="43">
        <f t="shared" si="3"/>
        <v>3</v>
      </c>
      <c r="M28" s="34" t="s">
        <v>138</v>
      </c>
    </row>
    <row r="29" spans="1:13" ht="15.75" thickBot="1">
      <c r="A29" s="24"/>
      <c r="B29" s="24"/>
      <c r="C29" s="24"/>
      <c r="D29" s="175"/>
      <c r="E29" s="176"/>
      <c r="F29" s="170"/>
      <c r="G29" s="171"/>
      <c r="H29" s="170"/>
      <c r="I29" s="170"/>
      <c r="J29" s="172"/>
      <c r="K29" s="173"/>
      <c r="L29" s="174"/>
      <c r="M29" s="55"/>
    </row>
    <row r="30" spans="1:13" ht="30.75" thickBot="1">
      <c r="A30" s="49" t="s">
        <v>43</v>
      </c>
      <c r="B30" s="50" t="s">
        <v>89</v>
      </c>
      <c r="C30" s="49" t="s">
        <v>42</v>
      </c>
      <c r="D30" s="189" t="s">
        <v>170</v>
      </c>
      <c r="E30" s="190" t="s">
        <v>47</v>
      </c>
      <c r="F30" s="191" t="s">
        <v>41</v>
      </c>
      <c r="G30" s="192" t="s">
        <v>47</v>
      </c>
      <c r="H30" s="193" t="s">
        <v>53</v>
      </c>
      <c r="I30" s="194" t="s">
        <v>47</v>
      </c>
      <c r="J30" s="208" t="s">
        <v>49</v>
      </c>
      <c r="K30" s="204" t="s">
        <v>48</v>
      </c>
      <c r="L30" s="206" t="s">
        <v>50</v>
      </c>
      <c r="M30" s="202" t="s">
        <v>124</v>
      </c>
    </row>
    <row r="31" spans="1:13" ht="15.75" thickBot="1">
      <c r="A31" s="212" t="s">
        <v>106</v>
      </c>
      <c r="B31" s="213"/>
      <c r="C31" s="214"/>
      <c r="D31" s="200">
        <v>42308</v>
      </c>
      <c r="E31" s="201"/>
      <c r="F31" s="218">
        <v>42339</v>
      </c>
      <c r="G31" s="219"/>
      <c r="H31" s="210">
        <v>42370</v>
      </c>
      <c r="I31" s="211"/>
      <c r="J31" s="209"/>
      <c r="K31" s="205"/>
      <c r="L31" s="207"/>
      <c r="M31" s="203"/>
    </row>
    <row r="32" spans="1:13" ht="15">
      <c r="A32" s="53" t="s">
        <v>6</v>
      </c>
      <c r="B32" s="53" t="s">
        <v>76</v>
      </c>
      <c r="C32" s="54" t="s">
        <v>97</v>
      </c>
      <c r="D32" s="179"/>
      <c r="E32" s="180"/>
      <c r="F32" s="179"/>
      <c r="G32" s="180"/>
      <c r="H32" s="179"/>
      <c r="I32" s="179"/>
      <c r="J32" s="181">
        <f aca="true" t="shared" si="4" ref="J32:J47">D32*E32+F32*G32+H32*I32</f>
        <v>0</v>
      </c>
      <c r="K32" s="182">
        <v>270</v>
      </c>
      <c r="L32" s="161">
        <f aca="true" t="shared" si="5" ref="L32:L47">SUM(J32+K32)</f>
        <v>270</v>
      </c>
      <c r="M32" s="38" t="s">
        <v>125</v>
      </c>
    </row>
    <row r="33" spans="1:13" ht="15">
      <c r="A33" s="16" t="s">
        <v>2</v>
      </c>
      <c r="B33" s="16" t="s">
        <v>69</v>
      </c>
      <c r="C33" s="18" t="s">
        <v>97</v>
      </c>
      <c r="D33" s="150"/>
      <c r="E33" s="168"/>
      <c r="F33" s="150"/>
      <c r="G33" s="168"/>
      <c r="H33" s="150"/>
      <c r="I33" s="150"/>
      <c r="J33" s="181">
        <f t="shared" si="4"/>
        <v>0</v>
      </c>
      <c r="K33" s="169">
        <v>78</v>
      </c>
      <c r="L33" s="43">
        <f t="shared" si="5"/>
        <v>78</v>
      </c>
      <c r="M33" s="34" t="s">
        <v>126</v>
      </c>
    </row>
    <row r="34" spans="1:13" ht="15">
      <c r="A34" s="16" t="s">
        <v>1</v>
      </c>
      <c r="B34" s="16" t="s">
        <v>72</v>
      </c>
      <c r="C34" s="18" t="s">
        <v>97</v>
      </c>
      <c r="D34" s="150"/>
      <c r="E34" s="168"/>
      <c r="F34" s="150"/>
      <c r="G34" s="168"/>
      <c r="H34" s="150"/>
      <c r="I34" s="150"/>
      <c r="J34" s="181">
        <f t="shared" si="4"/>
        <v>0</v>
      </c>
      <c r="K34" s="169">
        <v>18</v>
      </c>
      <c r="L34" s="43">
        <f t="shared" si="5"/>
        <v>18</v>
      </c>
      <c r="M34" s="38" t="s">
        <v>127</v>
      </c>
    </row>
    <row r="35" spans="1:13" ht="15">
      <c r="A35" s="16" t="s">
        <v>11</v>
      </c>
      <c r="B35" s="16" t="s">
        <v>68</v>
      </c>
      <c r="C35" s="18" t="s">
        <v>97</v>
      </c>
      <c r="D35" s="150"/>
      <c r="E35" s="168"/>
      <c r="F35" s="150">
        <v>14</v>
      </c>
      <c r="G35" s="168">
        <v>1.5</v>
      </c>
      <c r="H35" s="150"/>
      <c r="I35" s="150"/>
      <c r="J35" s="183">
        <f t="shared" si="4"/>
        <v>21</v>
      </c>
      <c r="K35" s="169">
        <v>0</v>
      </c>
      <c r="L35" s="43">
        <f t="shared" si="5"/>
        <v>21</v>
      </c>
      <c r="M35" s="34" t="s">
        <v>128</v>
      </c>
    </row>
    <row r="36" spans="1:13" ht="15">
      <c r="A36" s="16" t="s">
        <v>118</v>
      </c>
      <c r="B36" s="16" t="s">
        <v>73</v>
      </c>
      <c r="C36" s="18" t="s">
        <v>97</v>
      </c>
      <c r="D36" s="150">
        <v>4</v>
      </c>
      <c r="E36" s="168">
        <v>1.5</v>
      </c>
      <c r="F36" s="150">
        <v>9</v>
      </c>
      <c r="G36" s="168">
        <v>1.5</v>
      </c>
      <c r="H36" s="150"/>
      <c r="I36" s="150"/>
      <c r="J36" s="183">
        <f t="shared" si="4"/>
        <v>19.5</v>
      </c>
      <c r="K36" s="169">
        <v>0</v>
      </c>
      <c r="L36" s="43">
        <f t="shared" si="5"/>
        <v>19.5</v>
      </c>
      <c r="M36" s="38" t="s">
        <v>129</v>
      </c>
    </row>
    <row r="37" spans="1:13" ht="15">
      <c r="A37" s="16" t="s">
        <v>59</v>
      </c>
      <c r="B37" s="16" t="s">
        <v>61</v>
      </c>
      <c r="C37" s="18" t="s">
        <v>97</v>
      </c>
      <c r="D37" s="150"/>
      <c r="E37" s="168"/>
      <c r="F37" s="150"/>
      <c r="G37" s="168"/>
      <c r="H37" s="150">
        <v>10</v>
      </c>
      <c r="I37" s="150">
        <v>1.5</v>
      </c>
      <c r="J37" s="183">
        <f t="shared" si="4"/>
        <v>15</v>
      </c>
      <c r="K37" s="169">
        <v>0</v>
      </c>
      <c r="L37" s="43">
        <f t="shared" si="5"/>
        <v>15</v>
      </c>
      <c r="M37" s="34" t="s">
        <v>130</v>
      </c>
    </row>
    <row r="38" spans="1:13" ht="15">
      <c r="A38" s="16" t="s">
        <v>23</v>
      </c>
      <c r="B38" s="16" t="s">
        <v>117</v>
      </c>
      <c r="C38" s="18" t="s">
        <v>97</v>
      </c>
      <c r="D38" s="150">
        <v>6</v>
      </c>
      <c r="E38" s="168">
        <v>1.5</v>
      </c>
      <c r="F38" s="150">
        <v>3</v>
      </c>
      <c r="G38" s="168">
        <v>1.5</v>
      </c>
      <c r="H38" s="150"/>
      <c r="I38" s="150"/>
      <c r="J38" s="183">
        <f t="shared" si="4"/>
        <v>13.5</v>
      </c>
      <c r="K38" s="169">
        <v>0</v>
      </c>
      <c r="L38" s="43">
        <f t="shared" si="5"/>
        <v>13.5</v>
      </c>
      <c r="M38" s="38" t="s">
        <v>131</v>
      </c>
    </row>
    <row r="39" spans="1:13" ht="15">
      <c r="A39" s="16" t="s">
        <v>25</v>
      </c>
      <c r="B39" s="16" t="s">
        <v>72</v>
      </c>
      <c r="C39" s="18" t="s">
        <v>97</v>
      </c>
      <c r="D39" s="150"/>
      <c r="E39" s="168"/>
      <c r="F39" s="150">
        <v>6</v>
      </c>
      <c r="G39" s="168">
        <v>1.5</v>
      </c>
      <c r="H39" s="150"/>
      <c r="I39" s="150"/>
      <c r="J39" s="181">
        <f t="shared" si="4"/>
        <v>9</v>
      </c>
      <c r="K39" s="169">
        <v>0</v>
      </c>
      <c r="L39" s="43">
        <f t="shared" si="5"/>
        <v>9</v>
      </c>
      <c r="M39" s="34" t="s">
        <v>132</v>
      </c>
    </row>
    <row r="40" spans="1:13" ht="15">
      <c r="A40" s="16" t="s">
        <v>116</v>
      </c>
      <c r="B40" s="16" t="s">
        <v>198</v>
      </c>
      <c r="C40" s="18" t="s">
        <v>97</v>
      </c>
      <c r="D40" s="150"/>
      <c r="E40" s="168"/>
      <c r="F40" s="150"/>
      <c r="G40" s="168"/>
      <c r="H40" s="150">
        <v>6</v>
      </c>
      <c r="I40" s="150">
        <v>1.5</v>
      </c>
      <c r="J40" s="181">
        <f t="shared" si="4"/>
        <v>9</v>
      </c>
      <c r="K40" s="169">
        <v>0</v>
      </c>
      <c r="L40" s="43">
        <f t="shared" si="5"/>
        <v>9</v>
      </c>
      <c r="M40" s="38" t="s">
        <v>133</v>
      </c>
    </row>
    <row r="41" spans="1:13" ht="15">
      <c r="A41" s="16" t="s">
        <v>22</v>
      </c>
      <c r="B41" s="16" t="s">
        <v>117</v>
      </c>
      <c r="C41" s="18" t="s">
        <v>97</v>
      </c>
      <c r="D41" s="150"/>
      <c r="E41" s="168"/>
      <c r="F41" s="150">
        <v>6</v>
      </c>
      <c r="G41" s="168">
        <v>1.5</v>
      </c>
      <c r="H41" s="150"/>
      <c r="I41" s="150"/>
      <c r="J41" s="181">
        <f t="shared" si="4"/>
        <v>9</v>
      </c>
      <c r="K41" s="169">
        <v>0</v>
      </c>
      <c r="L41" s="43">
        <f t="shared" si="5"/>
        <v>9</v>
      </c>
      <c r="M41" s="34" t="s">
        <v>134</v>
      </c>
    </row>
    <row r="42" spans="1:13" ht="15">
      <c r="A42" s="16" t="s">
        <v>154</v>
      </c>
      <c r="B42" s="16" t="s">
        <v>66</v>
      </c>
      <c r="C42" s="18" t="s">
        <v>97</v>
      </c>
      <c r="D42" s="150">
        <v>2</v>
      </c>
      <c r="E42" s="168">
        <v>1.5</v>
      </c>
      <c r="F42" s="150"/>
      <c r="G42" s="168"/>
      <c r="H42" s="150">
        <v>4</v>
      </c>
      <c r="I42" s="150">
        <v>1.5</v>
      </c>
      <c r="J42" s="181">
        <f t="shared" si="4"/>
        <v>9</v>
      </c>
      <c r="K42" s="169">
        <v>0</v>
      </c>
      <c r="L42" s="43">
        <f t="shared" si="5"/>
        <v>9</v>
      </c>
      <c r="M42" s="38" t="s">
        <v>135</v>
      </c>
    </row>
    <row r="43" spans="1:13" ht="15">
      <c r="A43" s="16" t="s">
        <v>204</v>
      </c>
      <c r="B43" s="16" t="s">
        <v>66</v>
      </c>
      <c r="C43" s="18" t="s">
        <v>97</v>
      </c>
      <c r="D43" s="150"/>
      <c r="E43" s="168"/>
      <c r="F43" s="150"/>
      <c r="G43" s="168"/>
      <c r="H43" s="150">
        <v>4</v>
      </c>
      <c r="I43" s="150">
        <v>1.5</v>
      </c>
      <c r="J43" s="181">
        <f t="shared" si="4"/>
        <v>6</v>
      </c>
      <c r="K43" s="169">
        <v>0</v>
      </c>
      <c r="L43" s="43">
        <f t="shared" si="5"/>
        <v>6</v>
      </c>
      <c r="M43" s="34" t="s">
        <v>136</v>
      </c>
    </row>
    <row r="44" spans="1:13" ht="15">
      <c r="A44" s="16" t="s">
        <v>172</v>
      </c>
      <c r="B44" s="16" t="s">
        <v>68</v>
      </c>
      <c r="C44" s="18" t="s">
        <v>97</v>
      </c>
      <c r="D44" s="150">
        <v>4</v>
      </c>
      <c r="E44" s="168">
        <v>1.5</v>
      </c>
      <c r="F44" s="150"/>
      <c r="G44" s="168"/>
      <c r="H44" s="150"/>
      <c r="I44" s="150"/>
      <c r="J44" s="181">
        <f t="shared" si="4"/>
        <v>6</v>
      </c>
      <c r="K44" s="169">
        <v>0</v>
      </c>
      <c r="L44" s="43">
        <f t="shared" si="5"/>
        <v>6</v>
      </c>
      <c r="M44" s="38" t="s">
        <v>137</v>
      </c>
    </row>
    <row r="45" spans="1:13" ht="15">
      <c r="A45" s="16" t="s">
        <v>173</v>
      </c>
      <c r="B45" s="16" t="s">
        <v>71</v>
      </c>
      <c r="C45" s="18" t="s">
        <v>97</v>
      </c>
      <c r="D45" s="150">
        <v>2</v>
      </c>
      <c r="E45" s="168">
        <v>1.5</v>
      </c>
      <c r="F45" s="150"/>
      <c r="G45" s="168"/>
      <c r="H45" s="150">
        <v>2</v>
      </c>
      <c r="I45" s="150">
        <v>1.5</v>
      </c>
      <c r="J45" s="181">
        <f t="shared" si="4"/>
        <v>6</v>
      </c>
      <c r="K45" s="169">
        <v>0</v>
      </c>
      <c r="L45" s="43">
        <f t="shared" si="5"/>
        <v>6</v>
      </c>
      <c r="M45" s="34" t="s">
        <v>138</v>
      </c>
    </row>
    <row r="46" spans="1:13" ht="15">
      <c r="A46" s="16" t="s">
        <v>184</v>
      </c>
      <c r="B46" s="16" t="s">
        <v>61</v>
      </c>
      <c r="C46" s="18" t="s">
        <v>97</v>
      </c>
      <c r="D46" s="150"/>
      <c r="E46" s="168"/>
      <c r="F46" s="150">
        <v>3</v>
      </c>
      <c r="G46" s="168">
        <v>1.5</v>
      </c>
      <c r="H46" s="150"/>
      <c r="I46" s="150"/>
      <c r="J46" s="181">
        <f t="shared" si="4"/>
        <v>4.5</v>
      </c>
      <c r="K46" s="169">
        <v>0</v>
      </c>
      <c r="L46" s="43">
        <f t="shared" si="5"/>
        <v>4.5</v>
      </c>
      <c r="M46" s="38" t="s">
        <v>139</v>
      </c>
    </row>
    <row r="47" spans="1:13" ht="15">
      <c r="A47" s="16" t="s">
        <v>205</v>
      </c>
      <c r="B47" s="16" t="s">
        <v>61</v>
      </c>
      <c r="C47" s="18" t="s">
        <v>97</v>
      </c>
      <c r="D47" s="150"/>
      <c r="E47" s="168"/>
      <c r="F47" s="150"/>
      <c r="G47" s="168"/>
      <c r="H47" s="150">
        <v>2</v>
      </c>
      <c r="I47" s="150">
        <v>1.5</v>
      </c>
      <c r="J47" s="181">
        <f t="shared" si="4"/>
        <v>3</v>
      </c>
      <c r="K47" s="169">
        <v>0</v>
      </c>
      <c r="L47" s="43">
        <f t="shared" si="5"/>
        <v>3</v>
      </c>
      <c r="M47" s="34" t="s">
        <v>140</v>
      </c>
    </row>
    <row r="48" spans="1:13" ht="15">
      <c r="A48" s="23"/>
      <c r="B48" s="23"/>
      <c r="C48" s="29"/>
      <c r="D48" s="170"/>
      <c r="E48" s="171"/>
      <c r="F48" s="170"/>
      <c r="G48" s="171"/>
      <c r="H48" s="170"/>
      <c r="I48" s="170"/>
      <c r="J48" s="172"/>
      <c r="K48" s="173"/>
      <c r="L48" s="174"/>
      <c r="M48" s="35"/>
    </row>
    <row r="49" spans="1:13" ht="15">
      <c r="A49" s="16" t="s">
        <v>12</v>
      </c>
      <c r="B49" s="16" t="s">
        <v>84</v>
      </c>
      <c r="C49" s="18" t="s">
        <v>98</v>
      </c>
      <c r="D49" s="150"/>
      <c r="E49" s="168"/>
      <c r="F49" s="150"/>
      <c r="G49" s="168"/>
      <c r="H49" s="150"/>
      <c r="I49" s="150"/>
      <c r="J49" s="181">
        <f>D49*E49+F49*G49+H49*I49</f>
        <v>0</v>
      </c>
      <c r="K49" s="169">
        <v>180</v>
      </c>
      <c r="L49" s="43">
        <f>SUM(J49+K49)</f>
        <v>180</v>
      </c>
      <c r="M49" s="34" t="s">
        <v>125</v>
      </c>
    </row>
    <row r="50" spans="1:13" ht="15">
      <c r="A50" s="16" t="s">
        <v>264</v>
      </c>
      <c r="B50" s="16" t="s">
        <v>61</v>
      </c>
      <c r="C50" s="18" t="s">
        <v>98</v>
      </c>
      <c r="D50" s="150"/>
      <c r="E50" s="168"/>
      <c r="F50" s="150">
        <v>9</v>
      </c>
      <c r="G50" s="168">
        <v>1.5</v>
      </c>
      <c r="H50" s="150"/>
      <c r="I50" s="150"/>
      <c r="J50" s="183">
        <f>D50*E50+F50*G50+H50*I50</f>
        <v>13.5</v>
      </c>
      <c r="K50" s="169">
        <v>100</v>
      </c>
      <c r="L50" s="43">
        <f>SUM(J50+K50)</f>
        <v>113.5</v>
      </c>
      <c r="M50" s="34" t="s">
        <v>126</v>
      </c>
    </row>
    <row r="51" spans="1:13" ht="15">
      <c r="A51" s="16" t="s">
        <v>19</v>
      </c>
      <c r="B51" s="16" t="s">
        <v>80</v>
      </c>
      <c r="C51" s="18" t="s">
        <v>98</v>
      </c>
      <c r="D51" s="150"/>
      <c r="E51" s="168"/>
      <c r="F51" s="150"/>
      <c r="G51" s="168"/>
      <c r="H51" s="150"/>
      <c r="I51" s="150"/>
      <c r="J51" s="181">
        <f>D51*E51+F51*G51+H51*I51</f>
        <v>0</v>
      </c>
      <c r="K51" s="169">
        <v>78</v>
      </c>
      <c r="L51" s="43">
        <f>SUM(J51+K51)</f>
        <v>78</v>
      </c>
      <c r="M51" s="34" t="s">
        <v>127</v>
      </c>
    </row>
    <row r="52" spans="1:13" ht="15">
      <c r="A52" s="16" t="s">
        <v>63</v>
      </c>
      <c r="B52" s="16" t="s">
        <v>71</v>
      </c>
      <c r="C52" s="18" t="s">
        <v>98</v>
      </c>
      <c r="D52" s="150"/>
      <c r="E52" s="168"/>
      <c r="F52" s="150">
        <v>14</v>
      </c>
      <c r="G52" s="168">
        <v>1.5</v>
      </c>
      <c r="H52" s="150"/>
      <c r="I52" s="150"/>
      <c r="J52" s="183">
        <f aca="true" t="shared" si="6" ref="J52:J63">D52*E52+F52*G52+H52*I52</f>
        <v>21</v>
      </c>
      <c r="K52" s="169">
        <v>16</v>
      </c>
      <c r="L52" s="43">
        <f aca="true" t="shared" si="7" ref="L52:L63">SUM(J52+K52)</f>
        <v>37</v>
      </c>
      <c r="M52" s="34" t="s">
        <v>128</v>
      </c>
    </row>
    <row r="53" spans="1:13" ht="15">
      <c r="A53" s="16" t="s">
        <v>27</v>
      </c>
      <c r="B53" s="16" t="s">
        <v>73</v>
      </c>
      <c r="C53" s="18" t="s">
        <v>98</v>
      </c>
      <c r="D53" s="150">
        <v>4</v>
      </c>
      <c r="E53" s="168">
        <v>1.5</v>
      </c>
      <c r="F53" s="150">
        <v>3</v>
      </c>
      <c r="G53" s="168">
        <v>1.5</v>
      </c>
      <c r="H53" s="150">
        <v>10</v>
      </c>
      <c r="I53" s="150">
        <v>1.25</v>
      </c>
      <c r="J53" s="183">
        <f t="shared" si="6"/>
        <v>23</v>
      </c>
      <c r="K53" s="169">
        <v>0</v>
      </c>
      <c r="L53" s="43">
        <f t="shared" si="7"/>
        <v>23</v>
      </c>
      <c r="M53" s="34" t="s">
        <v>129</v>
      </c>
    </row>
    <row r="54" spans="1:13" ht="15">
      <c r="A54" s="16" t="s">
        <v>174</v>
      </c>
      <c r="B54" s="16" t="s">
        <v>61</v>
      </c>
      <c r="C54" s="18" t="s">
        <v>98</v>
      </c>
      <c r="D54" s="150">
        <v>6</v>
      </c>
      <c r="E54" s="168">
        <v>1.5</v>
      </c>
      <c r="F54" s="150">
        <v>6</v>
      </c>
      <c r="G54" s="168">
        <v>1.5</v>
      </c>
      <c r="H54" s="150"/>
      <c r="I54" s="150"/>
      <c r="J54" s="183">
        <f t="shared" si="6"/>
        <v>18</v>
      </c>
      <c r="K54" s="169">
        <v>0</v>
      </c>
      <c r="L54" s="43">
        <f t="shared" si="7"/>
        <v>18</v>
      </c>
      <c r="M54" s="34" t="s">
        <v>130</v>
      </c>
    </row>
    <row r="55" spans="1:13" ht="15">
      <c r="A55" s="16" t="s">
        <v>64</v>
      </c>
      <c r="B55" s="16" t="s">
        <v>65</v>
      </c>
      <c r="C55" s="18" t="s">
        <v>98</v>
      </c>
      <c r="D55" s="150">
        <v>4</v>
      </c>
      <c r="E55" s="168">
        <v>1.5</v>
      </c>
      <c r="F55" s="150"/>
      <c r="G55" s="168"/>
      <c r="H55" s="150">
        <v>4</v>
      </c>
      <c r="I55" s="150">
        <v>1.25</v>
      </c>
      <c r="J55" s="183">
        <f t="shared" si="6"/>
        <v>11</v>
      </c>
      <c r="K55" s="169">
        <v>0</v>
      </c>
      <c r="L55" s="43">
        <f t="shared" si="7"/>
        <v>11</v>
      </c>
      <c r="M55" s="34" t="s">
        <v>131</v>
      </c>
    </row>
    <row r="56" spans="1:13" ht="15">
      <c r="A56" s="16" t="s">
        <v>59</v>
      </c>
      <c r="B56" s="16" t="s">
        <v>62</v>
      </c>
      <c r="C56" s="18" t="s">
        <v>98</v>
      </c>
      <c r="D56" s="150"/>
      <c r="E56" s="168"/>
      <c r="F56" s="150">
        <v>6</v>
      </c>
      <c r="G56" s="168">
        <v>1.5</v>
      </c>
      <c r="H56" s="150"/>
      <c r="I56" s="150"/>
      <c r="J56" s="181">
        <f t="shared" si="6"/>
        <v>9</v>
      </c>
      <c r="K56" s="169">
        <v>0</v>
      </c>
      <c r="L56" s="43">
        <f t="shared" si="7"/>
        <v>9</v>
      </c>
      <c r="M56" s="34" t="s">
        <v>132</v>
      </c>
    </row>
    <row r="57" spans="1:13" ht="15">
      <c r="A57" s="16" t="s">
        <v>206</v>
      </c>
      <c r="B57" s="16" t="s">
        <v>72</v>
      </c>
      <c r="C57" s="18" t="s">
        <v>98</v>
      </c>
      <c r="D57" s="150"/>
      <c r="E57" s="168"/>
      <c r="F57" s="150"/>
      <c r="G57" s="168"/>
      <c r="H57" s="150">
        <v>6</v>
      </c>
      <c r="I57" s="150">
        <v>1.25</v>
      </c>
      <c r="J57" s="181">
        <f t="shared" si="6"/>
        <v>7.5</v>
      </c>
      <c r="K57" s="169">
        <v>0</v>
      </c>
      <c r="L57" s="43">
        <f t="shared" si="7"/>
        <v>7.5</v>
      </c>
      <c r="M57" s="34" t="s">
        <v>133</v>
      </c>
    </row>
    <row r="58" spans="1:13" ht="15">
      <c r="A58" s="16" t="s">
        <v>15</v>
      </c>
      <c r="B58" s="16" t="s">
        <v>72</v>
      </c>
      <c r="C58" s="18" t="s">
        <v>98</v>
      </c>
      <c r="D58" s="150"/>
      <c r="E58" s="168"/>
      <c r="F58" s="150"/>
      <c r="G58" s="168"/>
      <c r="H58" s="150">
        <v>4</v>
      </c>
      <c r="I58" s="150">
        <v>1.25</v>
      </c>
      <c r="J58" s="181">
        <f t="shared" si="6"/>
        <v>5</v>
      </c>
      <c r="K58" s="169">
        <v>0</v>
      </c>
      <c r="L58" s="43">
        <f t="shared" si="7"/>
        <v>5</v>
      </c>
      <c r="M58" s="34" t="s">
        <v>134</v>
      </c>
    </row>
    <row r="59" spans="1:13" ht="15">
      <c r="A59" s="16" t="s">
        <v>185</v>
      </c>
      <c r="B59" s="16" t="s">
        <v>79</v>
      </c>
      <c r="C59" s="18" t="s">
        <v>98</v>
      </c>
      <c r="D59" s="150"/>
      <c r="E59" s="168"/>
      <c r="F59" s="150">
        <v>3</v>
      </c>
      <c r="G59" s="168">
        <v>1.5</v>
      </c>
      <c r="H59" s="150"/>
      <c r="I59" s="150"/>
      <c r="J59" s="181">
        <f t="shared" si="6"/>
        <v>4.5</v>
      </c>
      <c r="K59" s="169">
        <v>0</v>
      </c>
      <c r="L59" s="43">
        <f t="shared" si="7"/>
        <v>4.5</v>
      </c>
      <c r="M59" s="34" t="s">
        <v>135</v>
      </c>
    </row>
    <row r="60" spans="1:13" ht="15">
      <c r="A60" s="16" t="s">
        <v>176</v>
      </c>
      <c r="B60" s="16" t="s">
        <v>72</v>
      </c>
      <c r="C60" s="18" t="s">
        <v>98</v>
      </c>
      <c r="D60" s="150">
        <v>2</v>
      </c>
      <c r="E60" s="168">
        <v>1.5</v>
      </c>
      <c r="F60" s="150"/>
      <c r="G60" s="168"/>
      <c r="H60" s="150"/>
      <c r="I60" s="150"/>
      <c r="J60" s="181">
        <f t="shared" si="6"/>
        <v>3</v>
      </c>
      <c r="K60" s="169">
        <v>0</v>
      </c>
      <c r="L60" s="43">
        <f t="shared" si="7"/>
        <v>3</v>
      </c>
      <c r="M60" s="34" t="s">
        <v>136</v>
      </c>
    </row>
    <row r="61" spans="1:13" ht="15">
      <c r="A61" s="16" t="s">
        <v>175</v>
      </c>
      <c r="B61" s="16" t="s">
        <v>117</v>
      </c>
      <c r="C61" s="18" t="s">
        <v>98</v>
      </c>
      <c r="D61" s="150">
        <v>2</v>
      </c>
      <c r="E61" s="168">
        <v>1.5</v>
      </c>
      <c r="F61" s="150"/>
      <c r="G61" s="168"/>
      <c r="H61" s="150"/>
      <c r="I61" s="150"/>
      <c r="J61" s="181">
        <f t="shared" si="6"/>
        <v>3</v>
      </c>
      <c r="K61" s="169">
        <v>0</v>
      </c>
      <c r="L61" s="43">
        <f t="shared" si="7"/>
        <v>3</v>
      </c>
      <c r="M61" s="34" t="s">
        <v>137</v>
      </c>
    </row>
    <row r="62" spans="1:13" ht="15">
      <c r="A62" s="16" t="s">
        <v>207</v>
      </c>
      <c r="B62" s="16" t="s">
        <v>84</v>
      </c>
      <c r="C62" s="18" t="s">
        <v>98</v>
      </c>
      <c r="D62" s="150"/>
      <c r="E62" s="168"/>
      <c r="F62" s="150"/>
      <c r="G62" s="168"/>
      <c r="H62" s="150">
        <v>2</v>
      </c>
      <c r="I62" s="150">
        <v>1.25</v>
      </c>
      <c r="J62" s="181">
        <f t="shared" si="6"/>
        <v>2.5</v>
      </c>
      <c r="K62" s="169">
        <v>0</v>
      </c>
      <c r="L62" s="43">
        <f t="shared" si="7"/>
        <v>2.5</v>
      </c>
      <c r="M62" s="34" t="s">
        <v>138</v>
      </c>
    </row>
    <row r="63" spans="1:13" ht="15">
      <c r="A63" s="16" t="s">
        <v>208</v>
      </c>
      <c r="B63" s="16" t="s">
        <v>84</v>
      </c>
      <c r="C63" s="18" t="s">
        <v>98</v>
      </c>
      <c r="D63" s="150"/>
      <c r="E63" s="168"/>
      <c r="F63" s="150"/>
      <c r="G63" s="168"/>
      <c r="H63" s="150">
        <v>2</v>
      </c>
      <c r="I63" s="150">
        <v>1.25</v>
      </c>
      <c r="J63" s="181">
        <f t="shared" si="6"/>
        <v>2.5</v>
      </c>
      <c r="K63" s="169">
        <v>0</v>
      </c>
      <c r="L63" s="43">
        <f t="shared" si="7"/>
        <v>2.5</v>
      </c>
      <c r="M63" s="34" t="s">
        <v>139</v>
      </c>
    </row>
    <row r="64" spans="1:13" ht="15.75" thickBot="1">
      <c r="A64" s="24"/>
      <c r="B64" s="24"/>
      <c r="C64" s="24"/>
      <c r="D64" s="175"/>
      <c r="E64" s="176"/>
      <c r="F64" s="170"/>
      <c r="G64" s="171"/>
      <c r="H64" s="170"/>
      <c r="I64" s="170"/>
      <c r="J64" s="172"/>
      <c r="K64" s="173"/>
      <c r="L64" s="174"/>
      <c r="M64" s="55"/>
    </row>
    <row r="65" spans="1:13" ht="30.75" thickBot="1">
      <c r="A65" s="49" t="s">
        <v>43</v>
      </c>
      <c r="B65" s="50" t="s">
        <v>89</v>
      </c>
      <c r="C65" s="49" t="s">
        <v>42</v>
      </c>
      <c r="D65" s="189" t="s">
        <v>170</v>
      </c>
      <c r="E65" s="190" t="s">
        <v>47</v>
      </c>
      <c r="F65" s="191" t="s">
        <v>41</v>
      </c>
      <c r="G65" s="192" t="s">
        <v>47</v>
      </c>
      <c r="H65" s="193" t="s">
        <v>53</v>
      </c>
      <c r="I65" s="194" t="s">
        <v>47</v>
      </c>
      <c r="J65" s="208" t="s">
        <v>49</v>
      </c>
      <c r="K65" s="204" t="s">
        <v>48</v>
      </c>
      <c r="L65" s="206" t="s">
        <v>50</v>
      </c>
      <c r="M65" s="202" t="s">
        <v>124</v>
      </c>
    </row>
    <row r="66" spans="1:13" ht="15.75" thickBot="1">
      <c r="A66" s="212" t="s">
        <v>106</v>
      </c>
      <c r="B66" s="213"/>
      <c r="C66" s="214"/>
      <c r="D66" s="200">
        <v>42308</v>
      </c>
      <c r="E66" s="201"/>
      <c r="F66" s="218">
        <v>42339</v>
      </c>
      <c r="G66" s="219"/>
      <c r="H66" s="210">
        <v>42370</v>
      </c>
      <c r="I66" s="211"/>
      <c r="J66" s="209"/>
      <c r="K66" s="205"/>
      <c r="L66" s="207"/>
      <c r="M66" s="203"/>
    </row>
    <row r="67" spans="1:13" ht="15">
      <c r="A67" s="53" t="s">
        <v>46</v>
      </c>
      <c r="B67" s="53" t="s">
        <v>76</v>
      </c>
      <c r="C67" s="54" t="s">
        <v>99</v>
      </c>
      <c r="D67" s="179">
        <v>10</v>
      </c>
      <c r="E67" s="180">
        <v>1.25</v>
      </c>
      <c r="F67" s="179"/>
      <c r="G67" s="180"/>
      <c r="H67" s="179"/>
      <c r="I67" s="179"/>
      <c r="J67" s="183">
        <f aca="true" t="shared" si="8" ref="J67:J75">D67*E67+F67*G67+H67*I67</f>
        <v>12.5</v>
      </c>
      <c r="K67" s="182">
        <v>340</v>
      </c>
      <c r="L67" s="161">
        <f aca="true" t="shared" si="9" ref="L67:L75">SUM(J67+K67)</f>
        <v>352.5</v>
      </c>
      <c r="M67" s="38" t="s">
        <v>125</v>
      </c>
    </row>
    <row r="68" spans="1:13" ht="15">
      <c r="A68" s="16" t="s">
        <v>5</v>
      </c>
      <c r="B68" s="16" t="s">
        <v>84</v>
      </c>
      <c r="C68" s="18" t="s">
        <v>99</v>
      </c>
      <c r="D68" s="150"/>
      <c r="E68" s="168"/>
      <c r="F68" s="150">
        <v>14</v>
      </c>
      <c r="G68" s="168">
        <v>1.25</v>
      </c>
      <c r="H68" s="150"/>
      <c r="I68" s="150"/>
      <c r="J68" s="183">
        <f t="shared" si="8"/>
        <v>17.5</v>
      </c>
      <c r="K68" s="169">
        <v>22</v>
      </c>
      <c r="L68" s="43">
        <f t="shared" si="9"/>
        <v>39.5</v>
      </c>
      <c r="M68" s="34" t="s">
        <v>126</v>
      </c>
    </row>
    <row r="69" spans="1:13" ht="15">
      <c r="A69" s="16" t="s">
        <v>119</v>
      </c>
      <c r="B69" s="16" t="s">
        <v>80</v>
      </c>
      <c r="C69" s="18" t="s">
        <v>99</v>
      </c>
      <c r="D69" s="150">
        <v>6</v>
      </c>
      <c r="E69" s="168">
        <v>1.25</v>
      </c>
      <c r="F69" s="150">
        <v>9</v>
      </c>
      <c r="G69" s="168">
        <v>1.25</v>
      </c>
      <c r="H69" s="150"/>
      <c r="I69" s="150"/>
      <c r="J69" s="183">
        <f t="shared" si="8"/>
        <v>18.75</v>
      </c>
      <c r="K69" s="169">
        <v>0</v>
      </c>
      <c r="L69" s="43">
        <f t="shared" si="9"/>
        <v>18.75</v>
      </c>
      <c r="M69" s="38" t="s">
        <v>127</v>
      </c>
    </row>
    <row r="70" spans="1:13" ht="15">
      <c r="A70" s="16" t="s">
        <v>26</v>
      </c>
      <c r="B70" s="16" t="s">
        <v>86</v>
      </c>
      <c r="C70" s="18" t="s">
        <v>99</v>
      </c>
      <c r="D70" s="150"/>
      <c r="E70" s="168"/>
      <c r="F70" s="150">
        <v>6</v>
      </c>
      <c r="G70" s="168">
        <v>1.25</v>
      </c>
      <c r="H70" s="150">
        <v>6</v>
      </c>
      <c r="I70" s="150">
        <v>1</v>
      </c>
      <c r="J70" s="183">
        <f t="shared" si="8"/>
        <v>13.5</v>
      </c>
      <c r="K70" s="169">
        <v>0</v>
      </c>
      <c r="L70" s="43">
        <f t="shared" si="9"/>
        <v>13.5</v>
      </c>
      <c r="M70" s="34" t="s">
        <v>128</v>
      </c>
    </row>
    <row r="71" spans="1:13" ht="15">
      <c r="A71" s="16" t="s">
        <v>209</v>
      </c>
      <c r="B71" s="16" t="s">
        <v>117</v>
      </c>
      <c r="C71" s="18" t="s">
        <v>99</v>
      </c>
      <c r="D71" s="150"/>
      <c r="E71" s="168"/>
      <c r="F71" s="150"/>
      <c r="G71" s="168"/>
      <c r="H71" s="150">
        <v>10</v>
      </c>
      <c r="I71" s="150">
        <v>1</v>
      </c>
      <c r="J71" s="183">
        <f t="shared" si="8"/>
        <v>10</v>
      </c>
      <c r="K71" s="169">
        <v>0</v>
      </c>
      <c r="L71" s="43">
        <f t="shared" si="9"/>
        <v>10</v>
      </c>
      <c r="M71" s="38" t="s">
        <v>129</v>
      </c>
    </row>
    <row r="72" spans="1:13" ht="15">
      <c r="A72" s="16" t="s">
        <v>120</v>
      </c>
      <c r="B72" s="16" t="s">
        <v>80</v>
      </c>
      <c r="C72" s="18" t="s">
        <v>99</v>
      </c>
      <c r="D72" s="150"/>
      <c r="E72" s="168"/>
      <c r="F72" s="150">
        <v>6</v>
      </c>
      <c r="G72" s="168">
        <v>1.25</v>
      </c>
      <c r="H72" s="150"/>
      <c r="I72" s="150"/>
      <c r="J72" s="183">
        <f t="shared" si="8"/>
        <v>7.5</v>
      </c>
      <c r="K72" s="169">
        <v>0</v>
      </c>
      <c r="L72" s="43">
        <f t="shared" si="9"/>
        <v>7.5</v>
      </c>
      <c r="M72" s="34" t="s">
        <v>130</v>
      </c>
    </row>
    <row r="73" spans="1:13" ht="15">
      <c r="A73" s="16" t="s">
        <v>210</v>
      </c>
      <c r="B73" s="16" t="s">
        <v>73</v>
      </c>
      <c r="C73" s="18" t="s">
        <v>99</v>
      </c>
      <c r="D73" s="150"/>
      <c r="E73" s="168"/>
      <c r="F73" s="150"/>
      <c r="G73" s="168"/>
      <c r="H73" s="150">
        <v>4</v>
      </c>
      <c r="I73" s="150">
        <v>1</v>
      </c>
      <c r="J73" s="181">
        <f t="shared" si="8"/>
        <v>4</v>
      </c>
      <c r="K73" s="169">
        <v>0</v>
      </c>
      <c r="L73" s="43">
        <f t="shared" si="9"/>
        <v>4</v>
      </c>
      <c r="M73" s="38" t="s">
        <v>131</v>
      </c>
    </row>
    <row r="74" spans="1:13" ht="15">
      <c r="A74" s="16" t="s">
        <v>186</v>
      </c>
      <c r="B74" s="16" t="s">
        <v>187</v>
      </c>
      <c r="C74" s="18" t="s">
        <v>99</v>
      </c>
      <c r="D74" s="150"/>
      <c r="E74" s="168"/>
      <c r="F74" s="150">
        <v>3</v>
      </c>
      <c r="G74" s="168">
        <v>1.25</v>
      </c>
      <c r="H74" s="150"/>
      <c r="I74" s="150"/>
      <c r="J74" s="181">
        <f t="shared" si="8"/>
        <v>3.75</v>
      </c>
      <c r="K74" s="169">
        <v>0</v>
      </c>
      <c r="L74" s="195">
        <f t="shared" si="9"/>
        <v>3.75</v>
      </c>
      <c r="M74" s="34" t="s">
        <v>132</v>
      </c>
    </row>
    <row r="75" spans="1:13" ht="15">
      <c r="A75" s="16" t="s">
        <v>177</v>
      </c>
      <c r="B75" s="16" t="s">
        <v>78</v>
      </c>
      <c r="C75" s="18" t="s">
        <v>99</v>
      </c>
      <c r="D75" s="150">
        <v>2</v>
      </c>
      <c r="E75" s="168">
        <v>1.25</v>
      </c>
      <c r="F75" s="150"/>
      <c r="G75" s="168"/>
      <c r="H75" s="150"/>
      <c r="I75" s="150"/>
      <c r="J75" s="181">
        <f t="shared" si="8"/>
        <v>2.5</v>
      </c>
      <c r="K75" s="169">
        <v>0</v>
      </c>
      <c r="L75" s="195">
        <f t="shared" si="9"/>
        <v>2.5</v>
      </c>
      <c r="M75" s="38" t="s">
        <v>133</v>
      </c>
    </row>
    <row r="76" spans="1:13" ht="15">
      <c r="A76" s="26"/>
      <c r="B76" s="26"/>
      <c r="C76" s="26"/>
      <c r="D76" s="164"/>
      <c r="E76" s="165"/>
      <c r="F76" s="164"/>
      <c r="G76" s="165"/>
      <c r="H76" s="164"/>
      <c r="I76" s="164"/>
      <c r="J76" s="166"/>
      <c r="K76" s="167"/>
      <c r="L76" s="167"/>
      <c r="M76" s="36"/>
    </row>
    <row r="77" spans="1:13" ht="15">
      <c r="A77" s="16" t="s">
        <v>3</v>
      </c>
      <c r="B77" s="16" t="s">
        <v>61</v>
      </c>
      <c r="C77" s="18" t="s">
        <v>100</v>
      </c>
      <c r="D77" s="150"/>
      <c r="E77" s="168"/>
      <c r="F77" s="150"/>
      <c r="G77" s="168"/>
      <c r="H77" s="150"/>
      <c r="I77" s="150"/>
      <c r="J77" s="181">
        <f aca="true" t="shared" si="10" ref="J77:J87">D77*E77+F77*G77+H77*I77</f>
        <v>0</v>
      </c>
      <c r="K77" s="169">
        <v>260</v>
      </c>
      <c r="L77" s="43">
        <f aca="true" t="shared" si="11" ref="L77:L87">SUM(J77+K77)</f>
        <v>260</v>
      </c>
      <c r="M77" s="34" t="s">
        <v>125</v>
      </c>
    </row>
    <row r="78" spans="1:13" ht="15">
      <c r="A78" s="16" t="s">
        <v>20</v>
      </c>
      <c r="B78" s="16" t="s">
        <v>66</v>
      </c>
      <c r="C78" s="18" t="s">
        <v>100</v>
      </c>
      <c r="D78" s="150"/>
      <c r="E78" s="168"/>
      <c r="F78" s="150">
        <v>14</v>
      </c>
      <c r="G78" s="168">
        <v>1.25</v>
      </c>
      <c r="H78" s="150">
        <v>10</v>
      </c>
      <c r="I78" s="150">
        <v>1.25</v>
      </c>
      <c r="J78" s="183">
        <f t="shared" si="10"/>
        <v>30</v>
      </c>
      <c r="K78" s="169">
        <v>0</v>
      </c>
      <c r="L78" s="43">
        <f t="shared" si="11"/>
        <v>30</v>
      </c>
      <c r="M78" s="34" t="s">
        <v>126</v>
      </c>
    </row>
    <row r="79" spans="1:13" ht="15">
      <c r="A79" s="16" t="s">
        <v>14</v>
      </c>
      <c r="B79" s="16" t="s">
        <v>76</v>
      </c>
      <c r="C79" s="18" t="s">
        <v>100</v>
      </c>
      <c r="D79" s="150">
        <v>10</v>
      </c>
      <c r="E79" s="168">
        <v>1.25</v>
      </c>
      <c r="F79" s="150">
        <v>9</v>
      </c>
      <c r="G79" s="168">
        <v>1.25</v>
      </c>
      <c r="H79" s="150"/>
      <c r="I79" s="150"/>
      <c r="J79" s="183">
        <f t="shared" si="10"/>
        <v>23.75</v>
      </c>
      <c r="K79" s="169">
        <v>0</v>
      </c>
      <c r="L79" s="43">
        <f t="shared" si="11"/>
        <v>23.75</v>
      </c>
      <c r="M79" s="34" t="s">
        <v>127</v>
      </c>
    </row>
    <row r="80" spans="1:13" ht="15">
      <c r="A80" s="16" t="s">
        <v>67</v>
      </c>
      <c r="B80" s="16" t="s">
        <v>68</v>
      </c>
      <c r="C80" s="18" t="s">
        <v>100</v>
      </c>
      <c r="D80" s="150">
        <v>6</v>
      </c>
      <c r="E80" s="168">
        <v>1.25</v>
      </c>
      <c r="F80" s="150">
        <v>6</v>
      </c>
      <c r="G80" s="168">
        <v>1.25</v>
      </c>
      <c r="H80" s="150"/>
      <c r="I80" s="150"/>
      <c r="J80" s="183">
        <f t="shared" si="10"/>
        <v>15</v>
      </c>
      <c r="K80" s="169">
        <v>0</v>
      </c>
      <c r="L80" s="43">
        <f t="shared" si="11"/>
        <v>15</v>
      </c>
      <c r="M80" s="34" t="s">
        <v>128</v>
      </c>
    </row>
    <row r="81" spans="1:13" ht="15">
      <c r="A81" s="16" t="s">
        <v>155</v>
      </c>
      <c r="B81" s="16" t="s">
        <v>81</v>
      </c>
      <c r="C81" s="18" t="s">
        <v>100</v>
      </c>
      <c r="D81" s="150"/>
      <c r="E81" s="168"/>
      <c r="F81" s="150">
        <v>6</v>
      </c>
      <c r="G81" s="168">
        <v>1.25</v>
      </c>
      <c r="H81" s="150">
        <v>6</v>
      </c>
      <c r="I81" s="150">
        <v>1.25</v>
      </c>
      <c r="J81" s="183">
        <f t="shared" si="10"/>
        <v>15</v>
      </c>
      <c r="K81" s="169">
        <v>0</v>
      </c>
      <c r="L81" s="195">
        <f t="shared" si="11"/>
        <v>15</v>
      </c>
      <c r="M81" s="34" t="s">
        <v>129</v>
      </c>
    </row>
    <row r="82" spans="1:13" ht="15">
      <c r="A82" s="16" t="s">
        <v>189</v>
      </c>
      <c r="B82" s="16" t="s">
        <v>190</v>
      </c>
      <c r="C82" s="18" t="s">
        <v>100</v>
      </c>
      <c r="D82" s="150"/>
      <c r="E82" s="168"/>
      <c r="F82" s="150">
        <v>3</v>
      </c>
      <c r="G82" s="168">
        <v>1.25</v>
      </c>
      <c r="H82" s="150">
        <v>4</v>
      </c>
      <c r="I82" s="150">
        <v>1.25</v>
      </c>
      <c r="J82" s="181">
        <f t="shared" si="10"/>
        <v>8.75</v>
      </c>
      <c r="K82" s="169">
        <v>0</v>
      </c>
      <c r="L82" s="195">
        <f t="shared" si="11"/>
        <v>8.75</v>
      </c>
      <c r="M82" s="34" t="s">
        <v>130</v>
      </c>
    </row>
    <row r="83" spans="1:13" ht="15">
      <c r="A83" s="16" t="s">
        <v>212</v>
      </c>
      <c r="B83" s="16" t="s">
        <v>213</v>
      </c>
      <c r="C83" s="18" t="s">
        <v>100</v>
      </c>
      <c r="D83" s="150"/>
      <c r="E83" s="168"/>
      <c r="F83" s="150"/>
      <c r="G83" s="168"/>
      <c r="H83" s="150">
        <v>4</v>
      </c>
      <c r="I83" s="150">
        <v>1.25</v>
      </c>
      <c r="J83" s="181">
        <f t="shared" si="10"/>
        <v>5</v>
      </c>
      <c r="K83" s="169">
        <v>0</v>
      </c>
      <c r="L83" s="195">
        <f t="shared" si="11"/>
        <v>5</v>
      </c>
      <c r="M83" s="34" t="s">
        <v>131</v>
      </c>
    </row>
    <row r="84" spans="1:13" ht="15">
      <c r="A84" s="16" t="s">
        <v>188</v>
      </c>
      <c r="B84" s="16" t="s">
        <v>68</v>
      </c>
      <c r="C84" s="18" t="s">
        <v>100</v>
      </c>
      <c r="D84" s="150"/>
      <c r="E84" s="168"/>
      <c r="F84" s="150">
        <v>3</v>
      </c>
      <c r="G84" s="168">
        <v>1.25</v>
      </c>
      <c r="H84" s="150"/>
      <c r="I84" s="150"/>
      <c r="J84" s="181">
        <f t="shared" si="10"/>
        <v>3.75</v>
      </c>
      <c r="K84" s="169">
        <v>0</v>
      </c>
      <c r="L84" s="195">
        <f t="shared" si="11"/>
        <v>3.75</v>
      </c>
      <c r="M84" s="34" t="s">
        <v>132</v>
      </c>
    </row>
    <row r="85" spans="1:13" ht="15">
      <c r="A85" s="16" t="s">
        <v>121</v>
      </c>
      <c r="B85" s="16" t="s">
        <v>80</v>
      </c>
      <c r="C85" s="18" t="s">
        <v>100</v>
      </c>
      <c r="D85" s="150">
        <v>2</v>
      </c>
      <c r="E85" s="168">
        <v>1.25</v>
      </c>
      <c r="F85" s="150"/>
      <c r="G85" s="168"/>
      <c r="H85" s="150"/>
      <c r="I85" s="150"/>
      <c r="J85" s="181">
        <f t="shared" si="10"/>
        <v>2.5</v>
      </c>
      <c r="K85" s="169">
        <v>0</v>
      </c>
      <c r="L85" s="195">
        <f t="shared" si="11"/>
        <v>2.5</v>
      </c>
      <c r="M85" s="34" t="s">
        <v>133</v>
      </c>
    </row>
    <row r="86" spans="1:13" ht="15">
      <c r="A86" s="16" t="s">
        <v>211</v>
      </c>
      <c r="B86" s="16" t="s">
        <v>214</v>
      </c>
      <c r="C86" s="18" t="s">
        <v>100</v>
      </c>
      <c r="D86" s="150"/>
      <c r="E86" s="168"/>
      <c r="F86" s="150"/>
      <c r="G86" s="168"/>
      <c r="H86" s="150">
        <v>2</v>
      </c>
      <c r="I86" s="150">
        <v>1.25</v>
      </c>
      <c r="J86" s="181">
        <f t="shared" si="10"/>
        <v>2.5</v>
      </c>
      <c r="K86" s="169">
        <v>0</v>
      </c>
      <c r="L86" s="195">
        <f t="shared" si="11"/>
        <v>2.5</v>
      </c>
      <c r="M86" s="34" t="s">
        <v>134</v>
      </c>
    </row>
    <row r="87" spans="1:13" ht="15">
      <c r="A87" s="16" t="s">
        <v>215</v>
      </c>
      <c r="B87" s="16" t="s">
        <v>216</v>
      </c>
      <c r="C87" s="18" t="s">
        <v>100</v>
      </c>
      <c r="D87" s="150"/>
      <c r="E87" s="168"/>
      <c r="F87" s="150"/>
      <c r="G87" s="168"/>
      <c r="H87" s="150">
        <v>2</v>
      </c>
      <c r="I87" s="150">
        <v>1.25</v>
      </c>
      <c r="J87" s="181">
        <f t="shared" si="10"/>
        <v>2.5</v>
      </c>
      <c r="K87" s="169">
        <v>0</v>
      </c>
      <c r="L87" s="195">
        <f t="shared" si="11"/>
        <v>2.5</v>
      </c>
      <c r="M87" s="34" t="s">
        <v>135</v>
      </c>
    </row>
    <row r="88" spans="1:13" ht="15">
      <c r="A88" s="25"/>
      <c r="B88" s="25"/>
      <c r="C88" s="25"/>
      <c r="D88" s="164"/>
      <c r="E88" s="165"/>
      <c r="F88" s="164"/>
      <c r="G88" s="165"/>
      <c r="H88" s="164"/>
      <c r="I88" s="164"/>
      <c r="J88" s="166"/>
      <c r="K88" s="167"/>
      <c r="L88" s="167"/>
      <c r="M88" s="36"/>
    </row>
    <row r="89" spans="1:13" ht="15">
      <c r="A89" s="16" t="s">
        <v>0</v>
      </c>
      <c r="B89" s="16" t="s">
        <v>73</v>
      </c>
      <c r="C89" s="18" t="s">
        <v>51</v>
      </c>
      <c r="D89" s="150">
        <v>10</v>
      </c>
      <c r="E89" s="168">
        <v>1</v>
      </c>
      <c r="F89" s="150">
        <v>14</v>
      </c>
      <c r="G89" s="168">
        <v>1</v>
      </c>
      <c r="H89" s="150"/>
      <c r="I89" s="150"/>
      <c r="J89" s="183">
        <f>D89*E89+F89*G89+H89*I89</f>
        <v>24</v>
      </c>
      <c r="K89" s="169">
        <v>12</v>
      </c>
      <c r="L89" s="43">
        <f>SUM(J89+K89)</f>
        <v>36</v>
      </c>
      <c r="M89" s="34" t="s">
        <v>125</v>
      </c>
    </row>
    <row r="90" spans="1:13" ht="15">
      <c r="A90" s="16" t="s">
        <v>56</v>
      </c>
      <c r="B90" s="16" t="s">
        <v>85</v>
      </c>
      <c r="C90" s="18" t="s">
        <v>51</v>
      </c>
      <c r="D90" s="150">
        <v>6</v>
      </c>
      <c r="E90" s="168">
        <v>1</v>
      </c>
      <c r="F90" s="150">
        <v>9</v>
      </c>
      <c r="G90" s="168">
        <v>1</v>
      </c>
      <c r="H90" s="150">
        <v>10</v>
      </c>
      <c r="I90" s="150">
        <v>1</v>
      </c>
      <c r="J90" s="183">
        <f>D90*E90+F90*G90+H90*I90</f>
        <v>25</v>
      </c>
      <c r="K90" s="169">
        <v>0</v>
      </c>
      <c r="L90" s="43">
        <f>SUM(J90+K90)</f>
        <v>25</v>
      </c>
      <c r="M90" s="34" t="s">
        <v>126</v>
      </c>
    </row>
    <row r="91" spans="1:13" ht="15">
      <c r="A91" s="8" t="s">
        <v>87</v>
      </c>
      <c r="B91" s="8" t="s">
        <v>68</v>
      </c>
      <c r="C91" s="18" t="s">
        <v>51</v>
      </c>
      <c r="D91" s="157">
        <v>2</v>
      </c>
      <c r="E91" s="196">
        <v>1</v>
      </c>
      <c r="F91" s="157"/>
      <c r="G91" s="196"/>
      <c r="H91" s="157"/>
      <c r="I91" s="157"/>
      <c r="J91" s="181">
        <f>D91*E91+F91*G91+H91*I91</f>
        <v>2</v>
      </c>
      <c r="K91" s="169">
        <v>0</v>
      </c>
      <c r="L91" s="195">
        <f>SUM(J91+K91)</f>
        <v>2</v>
      </c>
      <c r="M91" s="34" t="s">
        <v>127</v>
      </c>
    </row>
    <row r="92" spans="1:13" ht="15.75" thickBot="1">
      <c r="A92" s="33"/>
      <c r="B92" s="33"/>
      <c r="C92" s="33"/>
      <c r="D92" s="59"/>
      <c r="E92" s="75"/>
      <c r="F92" s="59"/>
      <c r="G92" s="75"/>
      <c r="H92" s="59"/>
      <c r="I92" s="59"/>
      <c r="J92" s="58"/>
      <c r="K92" s="45"/>
      <c r="L92" s="45"/>
      <c r="M92" s="37"/>
    </row>
    <row r="95" spans="1:3" ht="15">
      <c r="A95" s="220" t="s">
        <v>151</v>
      </c>
      <c r="B95" s="220"/>
      <c r="C95" s="220"/>
    </row>
    <row r="96" spans="1:3" ht="15">
      <c r="A96" s="217" t="s">
        <v>150</v>
      </c>
      <c r="B96" s="217"/>
      <c r="C96" s="217"/>
    </row>
  </sheetData>
  <sheetProtection/>
  <mergeCells count="26">
    <mergeCell ref="J1:J2"/>
    <mergeCell ref="K1:K2"/>
    <mergeCell ref="A96:C96"/>
    <mergeCell ref="F2:G2"/>
    <mergeCell ref="F31:G31"/>
    <mergeCell ref="J65:J66"/>
    <mergeCell ref="F66:G66"/>
    <mergeCell ref="A66:C66"/>
    <mergeCell ref="A95:C95"/>
    <mergeCell ref="A31:C31"/>
    <mergeCell ref="H2:I2"/>
    <mergeCell ref="H31:I31"/>
    <mergeCell ref="A2:C2"/>
    <mergeCell ref="H66:I66"/>
    <mergeCell ref="D66:E66"/>
    <mergeCell ref="D2:E2"/>
    <mergeCell ref="L1:L2"/>
    <mergeCell ref="D31:E31"/>
    <mergeCell ref="M65:M66"/>
    <mergeCell ref="K65:K66"/>
    <mergeCell ref="L65:L66"/>
    <mergeCell ref="K30:K31"/>
    <mergeCell ref="L30:L31"/>
    <mergeCell ref="J30:J31"/>
    <mergeCell ref="M30:M31"/>
    <mergeCell ref="M1:M2"/>
  </mergeCells>
  <printOptions horizontalCentered="1" verticalCentered="1"/>
  <pageMargins left="0.75" right="0.75" top="0.7480314960629921" bottom="0.7480314960629921" header="0.31496062992125984" footer="0.31496062992125984"/>
  <pageSetup horizontalDpi="300" verticalDpi="300" orientation="landscape" paperSize="9" r:id="rId1"/>
  <headerFooter>
    <oddHeader>&amp;CPONTUAÇÃO em PROVAS NACIONAIS e INTERNACIONAIS</oddHeader>
    <oddFooter>&amp;L&amp;D&amp;CCoeficiente de Competitividade Provas Nacionais: Até 5 Atletas x 1; 6 a 12 Atletas x 1,25; +12 Atletas x 1,50&amp;R&amp;P/&amp;N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="85" zoomScaleNormal="85" zoomScalePageLayoutView="0" workbookViewId="0" topLeftCell="A1">
      <selection activeCell="S21" sqref="S21"/>
    </sheetView>
  </sheetViews>
  <sheetFormatPr defaultColWidth="9.140625" defaultRowHeight="15"/>
  <cols>
    <col min="1" max="1" width="19.00390625" style="0" customWidth="1"/>
    <col min="2" max="2" width="9.421875" style="0" customWidth="1"/>
    <col min="3" max="3" width="13.28125" style="0" customWidth="1"/>
    <col min="4" max="4" width="8.421875" style="0" customWidth="1"/>
    <col min="5" max="5" width="5.421875" style="0" customWidth="1"/>
    <col min="6" max="6" width="12.421875" style="0" bestFit="1" customWidth="1"/>
    <col min="7" max="7" width="5.140625" style="0" bestFit="1" customWidth="1"/>
    <col min="8" max="8" width="13.00390625" style="0" customWidth="1"/>
    <col min="9" max="9" width="5.140625" style="0" customWidth="1"/>
    <col min="10" max="10" width="9.57421875" style="0" customWidth="1"/>
    <col min="11" max="11" width="8.57421875" style="0" customWidth="1"/>
    <col min="12" max="12" width="9.140625" style="0" customWidth="1"/>
    <col min="13" max="13" width="5.140625" style="0" bestFit="1" customWidth="1"/>
  </cols>
  <sheetData>
    <row r="1" spans="1:13" ht="61.5" customHeight="1" thickBot="1" thickTop="1">
      <c r="A1" s="12" t="s">
        <v>43</v>
      </c>
      <c r="B1" s="13" t="s">
        <v>89</v>
      </c>
      <c r="C1" s="14" t="s">
        <v>42</v>
      </c>
      <c r="D1" s="112" t="s">
        <v>170</v>
      </c>
      <c r="E1" s="113" t="s">
        <v>47</v>
      </c>
      <c r="F1" s="78" t="s">
        <v>41</v>
      </c>
      <c r="G1" s="51" t="s">
        <v>47</v>
      </c>
      <c r="H1" s="114" t="s">
        <v>53</v>
      </c>
      <c r="I1" s="115" t="s">
        <v>47</v>
      </c>
      <c r="J1" s="215" t="s">
        <v>49</v>
      </c>
      <c r="K1" s="215" t="s">
        <v>48</v>
      </c>
      <c r="L1" s="198" t="s">
        <v>50</v>
      </c>
      <c r="M1" s="202" t="s">
        <v>124</v>
      </c>
    </row>
    <row r="2" spans="1:13" ht="15.75" thickBot="1">
      <c r="A2" s="212" t="s">
        <v>106</v>
      </c>
      <c r="B2" s="213"/>
      <c r="C2" s="214"/>
      <c r="D2" s="200">
        <v>42308</v>
      </c>
      <c r="E2" s="201"/>
      <c r="F2" s="218">
        <v>42339</v>
      </c>
      <c r="G2" s="219"/>
      <c r="H2" s="210">
        <v>42370</v>
      </c>
      <c r="I2" s="211"/>
      <c r="J2" s="216"/>
      <c r="K2" s="216"/>
      <c r="L2" s="199"/>
      <c r="M2" s="203"/>
    </row>
    <row r="3" spans="1:13" ht="15">
      <c r="A3" s="8" t="s">
        <v>31</v>
      </c>
      <c r="B3" s="8" t="s">
        <v>69</v>
      </c>
      <c r="C3" s="9" t="s">
        <v>94</v>
      </c>
      <c r="D3" s="146"/>
      <c r="E3" s="158"/>
      <c r="F3" s="146"/>
      <c r="G3" s="158"/>
      <c r="H3" s="146">
        <v>4</v>
      </c>
      <c r="I3" s="146">
        <v>1</v>
      </c>
      <c r="J3" s="159">
        <f>SUM(+D3*E3+F3*G3+H3*I3)</f>
        <v>4</v>
      </c>
      <c r="K3" s="160">
        <v>50</v>
      </c>
      <c r="L3" s="161">
        <f>SUM(J3+K3)</f>
        <v>54</v>
      </c>
      <c r="M3" s="47" t="s">
        <v>125</v>
      </c>
    </row>
    <row r="4" spans="1:13" ht="15">
      <c r="A4" s="8" t="s">
        <v>34</v>
      </c>
      <c r="B4" s="8" t="s">
        <v>68</v>
      </c>
      <c r="C4" s="9" t="s">
        <v>94</v>
      </c>
      <c r="D4" s="149"/>
      <c r="E4" s="156"/>
      <c r="F4" s="149">
        <v>14</v>
      </c>
      <c r="G4" s="156">
        <v>1.25</v>
      </c>
      <c r="H4" s="149"/>
      <c r="I4" s="149"/>
      <c r="J4" s="162">
        <f>SUM(+D4*E4+F4*G4+H4*I4)</f>
        <v>17.5</v>
      </c>
      <c r="K4" s="163">
        <v>0</v>
      </c>
      <c r="L4" s="43">
        <f>SUM(J4+K4)</f>
        <v>17.5</v>
      </c>
      <c r="M4" s="47" t="s">
        <v>126</v>
      </c>
    </row>
    <row r="5" spans="1:13" ht="15">
      <c r="A5" s="8" t="s">
        <v>111</v>
      </c>
      <c r="B5" s="8" t="s">
        <v>72</v>
      </c>
      <c r="C5" s="9" t="s">
        <v>94</v>
      </c>
      <c r="D5" s="149"/>
      <c r="E5" s="156"/>
      <c r="F5" s="149">
        <v>9</v>
      </c>
      <c r="G5" s="156">
        <v>1.25</v>
      </c>
      <c r="H5" s="149">
        <v>6</v>
      </c>
      <c r="I5" s="149">
        <v>1</v>
      </c>
      <c r="J5" s="162">
        <f>SUM(+D5*E5+F5*G5+H5*I5)</f>
        <v>17.25</v>
      </c>
      <c r="K5" s="163">
        <v>0</v>
      </c>
      <c r="L5" s="43">
        <f>SUM(J5+K5)</f>
        <v>17.25</v>
      </c>
      <c r="M5" s="47" t="s">
        <v>127</v>
      </c>
    </row>
    <row r="6" spans="1:13" ht="15">
      <c r="A6" s="8" t="s">
        <v>58</v>
      </c>
      <c r="B6" s="8" t="s">
        <v>71</v>
      </c>
      <c r="C6" s="9" t="s">
        <v>94</v>
      </c>
      <c r="D6" s="149">
        <v>3</v>
      </c>
      <c r="E6" s="156">
        <v>1</v>
      </c>
      <c r="F6" s="149">
        <v>6</v>
      </c>
      <c r="G6" s="156">
        <v>1.25</v>
      </c>
      <c r="H6" s="149"/>
      <c r="I6" s="149"/>
      <c r="J6" s="162">
        <f>SUM(+D6*E6+F6*G6+H6*I6)</f>
        <v>10.5</v>
      </c>
      <c r="K6" s="163">
        <v>0</v>
      </c>
      <c r="L6" s="43">
        <f>SUM(J6+K6)</f>
        <v>10.5</v>
      </c>
      <c r="M6" s="47" t="s">
        <v>128</v>
      </c>
    </row>
    <row r="7" spans="1:13" ht="15">
      <c r="A7" s="8" t="s">
        <v>70</v>
      </c>
      <c r="B7" s="8" t="s">
        <v>68</v>
      </c>
      <c r="C7" s="9" t="s">
        <v>94</v>
      </c>
      <c r="D7" s="149"/>
      <c r="E7" s="156"/>
      <c r="F7" s="149"/>
      <c r="G7" s="156"/>
      <c r="H7" s="149">
        <v>2</v>
      </c>
      <c r="I7" s="149">
        <v>1</v>
      </c>
      <c r="J7" s="159">
        <f>SUM(+D7*E7+F7*G7+H7*I7)</f>
        <v>2</v>
      </c>
      <c r="K7" s="163">
        <v>0</v>
      </c>
      <c r="L7" s="43">
        <f>SUM(J7+K7)</f>
        <v>2</v>
      </c>
      <c r="M7" s="47" t="s">
        <v>129</v>
      </c>
    </row>
    <row r="8" spans="1:13" ht="15">
      <c r="A8" s="25"/>
      <c r="B8" s="25"/>
      <c r="C8" s="25"/>
      <c r="D8" s="164"/>
      <c r="E8" s="165"/>
      <c r="F8" s="164"/>
      <c r="G8" s="165"/>
      <c r="H8" s="164"/>
      <c r="I8" s="164"/>
      <c r="J8" s="166"/>
      <c r="K8" s="167"/>
      <c r="L8" s="167"/>
      <c r="M8" s="40"/>
    </row>
    <row r="9" spans="1:13" ht="15">
      <c r="A9" s="8" t="s">
        <v>45</v>
      </c>
      <c r="B9" s="8" t="s">
        <v>61</v>
      </c>
      <c r="C9" s="9" t="s">
        <v>93</v>
      </c>
      <c r="D9" s="149"/>
      <c r="E9" s="156"/>
      <c r="F9" s="149"/>
      <c r="G9" s="156"/>
      <c r="H9" s="149"/>
      <c r="I9" s="149"/>
      <c r="J9" s="159">
        <f>SUM(+D9*E9+F9*G9+H9*I9)</f>
        <v>0</v>
      </c>
      <c r="K9" s="163">
        <v>180</v>
      </c>
      <c r="L9" s="43">
        <f>SUM(J9+K9)</f>
        <v>180</v>
      </c>
      <c r="M9" s="39" t="s">
        <v>125</v>
      </c>
    </row>
    <row r="10" spans="1:13" ht="15">
      <c r="A10" s="8" t="s">
        <v>34</v>
      </c>
      <c r="B10" s="8" t="s">
        <v>68</v>
      </c>
      <c r="C10" s="9" t="s">
        <v>93</v>
      </c>
      <c r="D10" s="149"/>
      <c r="E10" s="156"/>
      <c r="F10" s="149"/>
      <c r="G10" s="156"/>
      <c r="H10" s="149"/>
      <c r="I10" s="149"/>
      <c r="J10" s="159">
        <f>SUM(+D10*E10+F10*G10+H10*I10)</f>
        <v>0</v>
      </c>
      <c r="K10" s="163">
        <v>10</v>
      </c>
      <c r="L10" s="43">
        <f>SUM(J10+K10)</f>
        <v>10</v>
      </c>
      <c r="M10" s="39" t="s">
        <v>126</v>
      </c>
    </row>
    <row r="11" spans="1:13" ht="15">
      <c r="A11" s="8" t="s">
        <v>35</v>
      </c>
      <c r="B11" s="8" t="s">
        <v>72</v>
      </c>
      <c r="C11" s="9" t="s">
        <v>93</v>
      </c>
      <c r="D11" s="149"/>
      <c r="E11" s="156"/>
      <c r="F11" s="149">
        <v>14</v>
      </c>
      <c r="G11" s="156">
        <v>1.25</v>
      </c>
      <c r="H11" s="149">
        <v>10</v>
      </c>
      <c r="I11" s="149">
        <v>1</v>
      </c>
      <c r="J11" s="162">
        <f>SUM(+D11*E11+F11*G11+H11*I11)</f>
        <v>27.5</v>
      </c>
      <c r="K11" s="163">
        <v>0</v>
      </c>
      <c r="L11" s="43">
        <f>SUM(J11+K11)</f>
        <v>27.5</v>
      </c>
      <c r="M11" s="39" t="s">
        <v>127</v>
      </c>
    </row>
    <row r="12" spans="1:13" ht="15">
      <c r="A12" s="8" t="s">
        <v>191</v>
      </c>
      <c r="B12" s="8" t="s">
        <v>153</v>
      </c>
      <c r="C12" s="9" t="s">
        <v>93</v>
      </c>
      <c r="D12" s="149"/>
      <c r="E12" s="156"/>
      <c r="F12" s="149">
        <v>9</v>
      </c>
      <c r="G12" s="156">
        <v>1.25</v>
      </c>
      <c r="H12" s="149"/>
      <c r="I12" s="149"/>
      <c r="J12" s="162">
        <f>SUM(+D12*E12+F12*G12+H12*I12)</f>
        <v>11.25</v>
      </c>
      <c r="K12" s="163">
        <v>0</v>
      </c>
      <c r="L12" s="43">
        <f>SUM(J12+K12)</f>
        <v>11.25</v>
      </c>
      <c r="M12" s="39" t="s">
        <v>128</v>
      </c>
    </row>
    <row r="13" spans="1:13" ht="15">
      <c r="A13" s="8" t="s">
        <v>192</v>
      </c>
      <c r="B13" s="8" t="s">
        <v>69</v>
      </c>
      <c r="C13" s="9" t="s">
        <v>93</v>
      </c>
      <c r="D13" s="149"/>
      <c r="E13" s="156"/>
      <c r="F13" s="149">
        <v>6</v>
      </c>
      <c r="G13" s="156">
        <v>1.25</v>
      </c>
      <c r="H13" s="149"/>
      <c r="I13" s="149"/>
      <c r="J13" s="159">
        <f>SUM(+D13*E13+F13*G13+H13*I13)</f>
        <v>7.5</v>
      </c>
      <c r="K13" s="163">
        <v>0</v>
      </c>
      <c r="L13" s="43">
        <f>SUM(J13+K13)</f>
        <v>7.5</v>
      </c>
      <c r="M13" s="39" t="s">
        <v>129</v>
      </c>
    </row>
    <row r="14" spans="1:13" ht="15">
      <c r="A14" s="25"/>
      <c r="B14" s="25"/>
      <c r="C14" s="25"/>
      <c r="D14" s="164"/>
      <c r="E14" s="165"/>
      <c r="F14" s="164"/>
      <c r="G14" s="165"/>
      <c r="H14" s="164"/>
      <c r="I14" s="164"/>
      <c r="J14" s="166"/>
      <c r="K14" s="167"/>
      <c r="L14" s="167"/>
      <c r="M14" s="40"/>
    </row>
    <row r="15" spans="1:13" ht="15">
      <c r="A15" s="8" t="s">
        <v>44</v>
      </c>
      <c r="B15" s="8" t="s">
        <v>76</v>
      </c>
      <c r="C15" s="9" t="s">
        <v>92</v>
      </c>
      <c r="D15" s="149"/>
      <c r="E15" s="156"/>
      <c r="F15" s="149"/>
      <c r="G15" s="156"/>
      <c r="H15" s="149"/>
      <c r="I15" s="149"/>
      <c r="J15" s="159">
        <f aca="true" t="shared" si="0" ref="J15:J22">SUM(+D15*E15+F15*G15+H15*I15)</f>
        <v>0</v>
      </c>
      <c r="K15" s="163">
        <v>770</v>
      </c>
      <c r="L15" s="43">
        <f aca="true" t="shared" si="1" ref="L15:L22">SUM(J15+K15)</f>
        <v>770</v>
      </c>
      <c r="M15" s="39" t="s">
        <v>125</v>
      </c>
    </row>
    <row r="16" spans="1:13" ht="15">
      <c r="A16" s="8" t="s">
        <v>36</v>
      </c>
      <c r="B16" s="8" t="s">
        <v>77</v>
      </c>
      <c r="C16" s="9" t="s">
        <v>92</v>
      </c>
      <c r="D16" s="149"/>
      <c r="E16" s="156"/>
      <c r="F16" s="149"/>
      <c r="G16" s="156"/>
      <c r="H16" s="149"/>
      <c r="I16" s="149"/>
      <c r="J16" s="159">
        <f t="shared" si="0"/>
        <v>0</v>
      </c>
      <c r="K16" s="163">
        <v>4</v>
      </c>
      <c r="L16" s="43">
        <f t="shared" si="1"/>
        <v>4</v>
      </c>
      <c r="M16" s="39" t="s">
        <v>126</v>
      </c>
    </row>
    <row r="17" spans="1:13" ht="15">
      <c r="A17" s="8" t="s">
        <v>112</v>
      </c>
      <c r="B17" s="8" t="s">
        <v>68</v>
      </c>
      <c r="C17" s="9" t="s">
        <v>92</v>
      </c>
      <c r="D17" s="149">
        <v>10</v>
      </c>
      <c r="E17" s="156">
        <v>1</v>
      </c>
      <c r="F17" s="149">
        <v>14</v>
      </c>
      <c r="G17" s="156">
        <v>1.25</v>
      </c>
      <c r="H17" s="149"/>
      <c r="I17" s="149"/>
      <c r="J17" s="162">
        <f t="shared" si="0"/>
        <v>27.5</v>
      </c>
      <c r="K17" s="163">
        <v>0</v>
      </c>
      <c r="L17" s="43">
        <f t="shared" si="1"/>
        <v>27.5</v>
      </c>
      <c r="M17" s="39" t="s">
        <v>127</v>
      </c>
    </row>
    <row r="18" spans="1:13" ht="15">
      <c r="A18" s="8" t="s">
        <v>171</v>
      </c>
      <c r="B18" s="8" t="s">
        <v>117</v>
      </c>
      <c r="C18" s="9" t="s">
        <v>92</v>
      </c>
      <c r="D18" s="149">
        <v>3</v>
      </c>
      <c r="E18" s="156">
        <v>1</v>
      </c>
      <c r="F18" s="149">
        <v>6</v>
      </c>
      <c r="G18" s="156">
        <v>1.25</v>
      </c>
      <c r="H18" s="149">
        <v>4</v>
      </c>
      <c r="I18" s="149">
        <v>1.25</v>
      </c>
      <c r="J18" s="162">
        <f t="shared" si="0"/>
        <v>15.5</v>
      </c>
      <c r="K18" s="163">
        <v>0</v>
      </c>
      <c r="L18" s="43">
        <f t="shared" si="1"/>
        <v>15.5</v>
      </c>
      <c r="M18" s="39" t="s">
        <v>128</v>
      </c>
    </row>
    <row r="19" spans="1:13" ht="15">
      <c r="A19" s="8" t="s">
        <v>218</v>
      </c>
      <c r="B19" s="8" t="s">
        <v>69</v>
      </c>
      <c r="C19" s="9" t="s">
        <v>92</v>
      </c>
      <c r="D19" s="149"/>
      <c r="E19" s="156"/>
      <c r="F19" s="149"/>
      <c r="G19" s="156"/>
      <c r="H19" s="149">
        <v>10</v>
      </c>
      <c r="I19" s="149">
        <v>1.25</v>
      </c>
      <c r="J19" s="162">
        <f t="shared" si="0"/>
        <v>12.5</v>
      </c>
      <c r="K19" s="163">
        <v>0</v>
      </c>
      <c r="L19" s="43">
        <f t="shared" si="1"/>
        <v>12.5</v>
      </c>
      <c r="M19" s="39" t="s">
        <v>129</v>
      </c>
    </row>
    <row r="20" spans="1:13" ht="15">
      <c r="A20" s="8" t="s">
        <v>32</v>
      </c>
      <c r="B20" s="8" t="s">
        <v>73</v>
      </c>
      <c r="C20" s="9" t="s">
        <v>92</v>
      </c>
      <c r="D20" s="149"/>
      <c r="E20" s="156"/>
      <c r="F20" s="149">
        <v>9</v>
      </c>
      <c r="G20" s="156">
        <v>1.25</v>
      </c>
      <c r="H20" s="149"/>
      <c r="I20" s="149"/>
      <c r="J20" s="162">
        <f t="shared" si="0"/>
        <v>11.25</v>
      </c>
      <c r="K20" s="163">
        <v>0</v>
      </c>
      <c r="L20" s="43">
        <f t="shared" si="1"/>
        <v>11.25</v>
      </c>
      <c r="M20" s="39" t="s">
        <v>130</v>
      </c>
    </row>
    <row r="21" spans="1:13" ht="15">
      <c r="A21" s="8" t="s">
        <v>38</v>
      </c>
      <c r="B21" s="8" t="s">
        <v>61</v>
      </c>
      <c r="C21" s="9" t="s">
        <v>92</v>
      </c>
      <c r="D21" s="149"/>
      <c r="E21" s="156"/>
      <c r="F21" s="149">
        <v>6</v>
      </c>
      <c r="G21" s="156">
        <v>1.25</v>
      </c>
      <c r="H21" s="149"/>
      <c r="I21" s="149"/>
      <c r="J21" s="159">
        <f t="shared" si="0"/>
        <v>7.5</v>
      </c>
      <c r="K21" s="163">
        <v>0</v>
      </c>
      <c r="L21" s="43">
        <f t="shared" si="1"/>
        <v>7.5</v>
      </c>
      <c r="M21" s="39" t="s">
        <v>131</v>
      </c>
    </row>
    <row r="22" spans="1:13" ht="15">
      <c r="A22" s="8" t="s">
        <v>217</v>
      </c>
      <c r="B22" s="8" t="s">
        <v>72</v>
      </c>
      <c r="C22" s="9" t="s">
        <v>92</v>
      </c>
      <c r="D22" s="149"/>
      <c r="E22" s="156"/>
      <c r="F22" s="149"/>
      <c r="G22" s="156"/>
      <c r="H22" s="149">
        <v>6</v>
      </c>
      <c r="I22" s="149">
        <v>1.25</v>
      </c>
      <c r="J22" s="159">
        <f t="shared" si="0"/>
        <v>7.5</v>
      </c>
      <c r="K22" s="163">
        <v>0</v>
      </c>
      <c r="L22" s="43">
        <f t="shared" si="1"/>
        <v>7.5</v>
      </c>
      <c r="M22" s="39" t="s">
        <v>132</v>
      </c>
    </row>
    <row r="23" spans="1:13" ht="12" customHeight="1" thickBot="1">
      <c r="A23" s="27"/>
      <c r="B23" s="27"/>
      <c r="C23" s="27"/>
      <c r="D23" s="32"/>
      <c r="E23" s="52"/>
      <c r="F23" s="32"/>
      <c r="G23" s="52"/>
      <c r="H23" s="28"/>
      <c r="I23" s="28"/>
      <c r="J23" s="60"/>
      <c r="K23" s="44"/>
      <c r="L23" s="46"/>
      <c r="M23" s="48"/>
    </row>
    <row r="24" spans="1:13" ht="52.5" customHeight="1" thickBot="1" thickTop="1">
      <c r="A24" s="12" t="s">
        <v>43</v>
      </c>
      <c r="B24" s="13" t="s">
        <v>89</v>
      </c>
      <c r="C24" s="14" t="s">
        <v>42</v>
      </c>
      <c r="D24" s="112" t="s">
        <v>170</v>
      </c>
      <c r="E24" s="113" t="s">
        <v>47</v>
      </c>
      <c r="F24" s="78" t="s">
        <v>41</v>
      </c>
      <c r="G24" s="111" t="s">
        <v>47</v>
      </c>
      <c r="H24" s="116" t="s">
        <v>53</v>
      </c>
      <c r="I24" s="117" t="s">
        <v>47</v>
      </c>
      <c r="J24" s="221" t="s">
        <v>49</v>
      </c>
      <c r="K24" s="215" t="s">
        <v>48</v>
      </c>
      <c r="L24" s="198" t="s">
        <v>50</v>
      </c>
      <c r="M24" s="202" t="s">
        <v>124</v>
      </c>
    </row>
    <row r="25" spans="1:13" ht="15.75" thickBot="1">
      <c r="A25" s="212" t="s">
        <v>106</v>
      </c>
      <c r="B25" s="213"/>
      <c r="C25" s="214"/>
      <c r="D25" s="200">
        <v>42308</v>
      </c>
      <c r="E25" s="201"/>
      <c r="F25" s="218">
        <v>42339</v>
      </c>
      <c r="G25" s="223"/>
      <c r="H25" s="224">
        <v>42370</v>
      </c>
      <c r="I25" s="225"/>
      <c r="J25" s="222"/>
      <c r="K25" s="216"/>
      <c r="L25" s="199"/>
      <c r="M25" s="203"/>
    </row>
    <row r="26" spans="1:13" ht="15">
      <c r="A26" s="10" t="s">
        <v>37</v>
      </c>
      <c r="B26" s="10" t="s">
        <v>71</v>
      </c>
      <c r="C26" s="11" t="s">
        <v>91</v>
      </c>
      <c r="D26" s="146"/>
      <c r="E26" s="158"/>
      <c r="F26" s="146"/>
      <c r="G26" s="158"/>
      <c r="H26" s="146"/>
      <c r="I26" s="146"/>
      <c r="J26" s="159">
        <f aca="true" t="shared" si="2" ref="J26:J34">SUM(+D26*E26+F26*G26+H26*I26)</f>
        <v>0</v>
      </c>
      <c r="K26" s="160">
        <v>18</v>
      </c>
      <c r="L26" s="161">
        <f aca="true" t="shared" si="3" ref="L26:L34">SUM(J26+K26)</f>
        <v>18</v>
      </c>
      <c r="M26" s="47" t="s">
        <v>125</v>
      </c>
    </row>
    <row r="27" spans="1:13" ht="15">
      <c r="A27" s="8" t="s">
        <v>227</v>
      </c>
      <c r="B27" s="16" t="s">
        <v>76</v>
      </c>
      <c r="C27" s="17" t="s">
        <v>91</v>
      </c>
      <c r="D27" s="150"/>
      <c r="E27" s="168"/>
      <c r="F27" s="150">
        <v>14</v>
      </c>
      <c r="G27" s="168">
        <v>1.25</v>
      </c>
      <c r="H27" s="150"/>
      <c r="I27" s="150"/>
      <c r="J27" s="162">
        <f t="shared" si="2"/>
        <v>17.5</v>
      </c>
      <c r="K27" s="169">
        <v>0</v>
      </c>
      <c r="L27" s="43">
        <f t="shared" si="3"/>
        <v>17.5</v>
      </c>
      <c r="M27" s="39" t="s">
        <v>126</v>
      </c>
    </row>
    <row r="28" spans="1:13" ht="15">
      <c r="A28" s="8" t="s">
        <v>113</v>
      </c>
      <c r="B28" s="16" t="s">
        <v>76</v>
      </c>
      <c r="C28" s="17" t="s">
        <v>91</v>
      </c>
      <c r="D28" s="150">
        <v>4</v>
      </c>
      <c r="E28" s="168">
        <v>1</v>
      </c>
      <c r="F28" s="150">
        <v>9</v>
      </c>
      <c r="G28" s="168">
        <v>1.25</v>
      </c>
      <c r="H28" s="150"/>
      <c r="I28" s="150"/>
      <c r="J28" s="162">
        <f t="shared" si="2"/>
        <v>15.25</v>
      </c>
      <c r="K28" s="169">
        <v>0</v>
      </c>
      <c r="L28" s="43">
        <f t="shared" si="3"/>
        <v>15.25</v>
      </c>
      <c r="M28" s="47" t="s">
        <v>127</v>
      </c>
    </row>
    <row r="29" spans="1:13" ht="15">
      <c r="A29" s="8" t="s">
        <v>40</v>
      </c>
      <c r="B29" s="8" t="s">
        <v>62</v>
      </c>
      <c r="C29" s="9" t="s">
        <v>91</v>
      </c>
      <c r="D29" s="149">
        <v>6</v>
      </c>
      <c r="E29" s="156">
        <v>1</v>
      </c>
      <c r="F29" s="149">
        <v>6</v>
      </c>
      <c r="G29" s="156">
        <v>1.25</v>
      </c>
      <c r="H29" s="149"/>
      <c r="I29" s="149"/>
      <c r="J29" s="162">
        <f t="shared" si="2"/>
        <v>13.5</v>
      </c>
      <c r="K29" s="163">
        <v>0</v>
      </c>
      <c r="L29" s="43">
        <f t="shared" si="3"/>
        <v>13.5</v>
      </c>
      <c r="M29" s="39" t="s">
        <v>128</v>
      </c>
    </row>
    <row r="30" spans="1:13" ht="15" hidden="1">
      <c r="A30" s="8" t="s">
        <v>219</v>
      </c>
      <c r="B30" s="8" t="s">
        <v>76</v>
      </c>
      <c r="C30" s="17" t="s">
        <v>91</v>
      </c>
      <c r="D30" s="150"/>
      <c r="E30" s="168"/>
      <c r="F30" s="150"/>
      <c r="G30" s="168"/>
      <c r="H30" s="150">
        <v>10</v>
      </c>
      <c r="I30" s="150">
        <v>1.25</v>
      </c>
      <c r="J30" s="162">
        <f t="shared" si="2"/>
        <v>12.5</v>
      </c>
      <c r="K30" s="169">
        <v>0</v>
      </c>
      <c r="L30" s="43">
        <f t="shared" si="3"/>
        <v>12.5</v>
      </c>
      <c r="M30" s="47" t="s">
        <v>129</v>
      </c>
    </row>
    <row r="31" spans="1:13" ht="15">
      <c r="A31" s="8" t="s">
        <v>38</v>
      </c>
      <c r="B31" s="8" t="s">
        <v>61</v>
      </c>
      <c r="C31" s="17" t="s">
        <v>91</v>
      </c>
      <c r="D31" s="150">
        <v>10</v>
      </c>
      <c r="E31" s="168">
        <v>1</v>
      </c>
      <c r="F31" s="150"/>
      <c r="G31" s="168"/>
      <c r="H31" s="150"/>
      <c r="I31" s="150"/>
      <c r="J31" s="162">
        <f t="shared" si="2"/>
        <v>10</v>
      </c>
      <c r="K31" s="169">
        <v>0</v>
      </c>
      <c r="L31" s="43">
        <f t="shared" si="3"/>
        <v>10</v>
      </c>
      <c r="M31" s="39" t="s">
        <v>130</v>
      </c>
    </row>
    <row r="32" spans="1:13" ht="15">
      <c r="A32" s="8" t="s">
        <v>220</v>
      </c>
      <c r="B32" s="8" t="s">
        <v>68</v>
      </c>
      <c r="C32" s="17" t="s">
        <v>91</v>
      </c>
      <c r="D32" s="150"/>
      <c r="E32" s="168"/>
      <c r="F32" s="150"/>
      <c r="G32" s="168"/>
      <c r="H32" s="150">
        <v>6</v>
      </c>
      <c r="I32" s="150">
        <v>1.25</v>
      </c>
      <c r="J32" s="159">
        <f t="shared" si="2"/>
        <v>7.5</v>
      </c>
      <c r="K32" s="169">
        <v>0</v>
      </c>
      <c r="L32" s="43">
        <f t="shared" si="3"/>
        <v>7.5</v>
      </c>
      <c r="M32" s="47" t="s">
        <v>131</v>
      </c>
    </row>
    <row r="33" spans="1:13" ht="15">
      <c r="A33" s="8" t="s">
        <v>75</v>
      </c>
      <c r="B33" s="8" t="s">
        <v>79</v>
      </c>
      <c r="C33" s="17" t="s">
        <v>91</v>
      </c>
      <c r="D33" s="150"/>
      <c r="E33" s="168"/>
      <c r="F33" s="150">
        <v>6</v>
      </c>
      <c r="G33" s="168">
        <v>1.25</v>
      </c>
      <c r="H33" s="150"/>
      <c r="I33" s="150"/>
      <c r="J33" s="159">
        <f t="shared" si="2"/>
        <v>7.5</v>
      </c>
      <c r="K33" s="169">
        <v>0</v>
      </c>
      <c r="L33" s="43">
        <f t="shared" si="3"/>
        <v>7.5</v>
      </c>
      <c r="M33" s="39" t="s">
        <v>132</v>
      </c>
    </row>
    <row r="34" spans="1:13" ht="15">
      <c r="A34" s="8" t="s">
        <v>33</v>
      </c>
      <c r="B34" s="8" t="s">
        <v>77</v>
      </c>
      <c r="C34" s="9" t="s">
        <v>91</v>
      </c>
      <c r="D34" s="149"/>
      <c r="E34" s="156"/>
      <c r="F34" s="149">
        <v>3</v>
      </c>
      <c r="G34" s="156">
        <v>1.25</v>
      </c>
      <c r="H34" s="149"/>
      <c r="I34" s="149"/>
      <c r="J34" s="159">
        <f t="shared" si="2"/>
        <v>3.75</v>
      </c>
      <c r="K34" s="163">
        <v>0</v>
      </c>
      <c r="L34" s="43">
        <f t="shared" si="3"/>
        <v>3.75</v>
      </c>
      <c r="M34" s="47" t="s">
        <v>133</v>
      </c>
    </row>
    <row r="35" spans="1:13" ht="15">
      <c r="A35" s="22"/>
      <c r="B35" s="23"/>
      <c r="C35" s="23"/>
      <c r="D35" s="170"/>
      <c r="E35" s="171"/>
      <c r="F35" s="170"/>
      <c r="G35" s="171"/>
      <c r="H35" s="170"/>
      <c r="I35" s="170"/>
      <c r="J35" s="172"/>
      <c r="K35" s="173"/>
      <c r="L35" s="174"/>
      <c r="M35" s="40"/>
    </row>
    <row r="36" spans="1:13" ht="15">
      <c r="A36" s="8" t="s">
        <v>30</v>
      </c>
      <c r="B36" s="8" t="s">
        <v>80</v>
      </c>
      <c r="C36" s="9" t="s">
        <v>90</v>
      </c>
      <c r="D36" s="149"/>
      <c r="E36" s="156"/>
      <c r="F36" s="149">
        <v>14</v>
      </c>
      <c r="G36" s="156">
        <v>1</v>
      </c>
      <c r="H36" s="149"/>
      <c r="I36" s="149"/>
      <c r="J36" s="162">
        <f>SUM(+D36*E36+F36*G36+H36*I36)</f>
        <v>14</v>
      </c>
      <c r="K36" s="163">
        <v>0</v>
      </c>
      <c r="L36" s="43">
        <f>SUM(J36+K36)</f>
        <v>14</v>
      </c>
      <c r="M36" s="39" t="s">
        <v>125</v>
      </c>
    </row>
    <row r="37" spans="1:13" ht="15">
      <c r="A37" s="23"/>
      <c r="B37" s="23"/>
      <c r="C37" s="23"/>
      <c r="D37" s="175"/>
      <c r="E37" s="176"/>
      <c r="F37" s="175"/>
      <c r="G37" s="176"/>
      <c r="H37" s="170"/>
      <c r="I37" s="170"/>
      <c r="J37" s="172"/>
      <c r="K37" s="173"/>
      <c r="L37" s="174"/>
      <c r="M37" s="48"/>
    </row>
    <row r="38" spans="1:13" ht="15">
      <c r="A38" s="16" t="s">
        <v>39</v>
      </c>
      <c r="B38" s="8" t="s">
        <v>81</v>
      </c>
      <c r="C38" s="9" t="s">
        <v>193</v>
      </c>
      <c r="D38" s="150"/>
      <c r="E38" s="150"/>
      <c r="F38" s="150">
        <v>14</v>
      </c>
      <c r="G38" s="168">
        <v>1</v>
      </c>
      <c r="H38" s="150"/>
      <c r="I38" s="150"/>
      <c r="J38" s="162">
        <f>SUM(+D38*E38+F38*G38+H38*I38)</f>
        <v>14</v>
      </c>
      <c r="K38" s="149">
        <v>0</v>
      </c>
      <c r="L38" s="121">
        <f>SUM(J38+K38)</f>
        <v>14</v>
      </c>
      <c r="M38" s="77" t="s">
        <v>125</v>
      </c>
    </row>
    <row r="39" spans="1:13" ht="15">
      <c r="A39" s="16" t="s">
        <v>29</v>
      </c>
      <c r="B39" s="16" t="s">
        <v>71</v>
      </c>
      <c r="C39" s="9" t="s">
        <v>193</v>
      </c>
      <c r="D39" s="150"/>
      <c r="E39" s="150"/>
      <c r="F39" s="150">
        <v>9</v>
      </c>
      <c r="G39" s="168">
        <v>1</v>
      </c>
      <c r="H39" s="150"/>
      <c r="I39" s="150"/>
      <c r="J39" s="159">
        <f>SUM(+D39*E39+F39*G39+H39*I39)</f>
        <v>9</v>
      </c>
      <c r="K39" s="149">
        <v>0</v>
      </c>
      <c r="L39" s="121">
        <f>SUM(J39+K39)</f>
        <v>9</v>
      </c>
      <c r="M39" s="39" t="s">
        <v>126</v>
      </c>
    </row>
    <row r="40" spans="1:13" ht="15">
      <c r="A40" s="23"/>
      <c r="B40" s="23"/>
      <c r="C40" s="23"/>
      <c r="D40" s="177"/>
      <c r="E40" s="178"/>
      <c r="F40" s="177"/>
      <c r="G40" s="178"/>
      <c r="H40" s="170"/>
      <c r="I40" s="170"/>
      <c r="J40" s="172"/>
      <c r="K40" s="173"/>
      <c r="L40" s="174"/>
      <c r="M40" s="76"/>
    </row>
    <row r="41" spans="1:13" ht="15">
      <c r="A41" s="8" t="s">
        <v>28</v>
      </c>
      <c r="B41" s="8" t="s">
        <v>83</v>
      </c>
      <c r="C41" s="9" t="s">
        <v>88</v>
      </c>
      <c r="D41" s="149"/>
      <c r="E41" s="156"/>
      <c r="F41" s="149"/>
      <c r="G41" s="156"/>
      <c r="H41" s="149"/>
      <c r="I41" s="149"/>
      <c r="J41" s="159">
        <f>SUM(+D41*E41+F41*G41+H41*I41)</f>
        <v>0</v>
      </c>
      <c r="K41" s="163">
        <v>180</v>
      </c>
      <c r="L41" s="43">
        <f>SUM(J41+K41)</f>
        <v>180</v>
      </c>
      <c r="M41" s="39" t="s">
        <v>125</v>
      </c>
    </row>
    <row r="42" spans="1:13" ht="15">
      <c r="A42" s="25"/>
      <c r="B42" s="25"/>
      <c r="C42" s="25"/>
      <c r="D42" s="164"/>
      <c r="E42" s="165"/>
      <c r="F42" s="164"/>
      <c r="G42" s="165"/>
      <c r="H42" s="164"/>
      <c r="I42" s="164"/>
      <c r="J42" s="166"/>
      <c r="K42" s="167"/>
      <c r="L42" s="167"/>
      <c r="M42" s="40"/>
    </row>
    <row r="43" spans="1:13" ht="15">
      <c r="A43" s="8" t="s">
        <v>54</v>
      </c>
      <c r="B43" s="8" t="s">
        <v>82</v>
      </c>
      <c r="C43" s="9" t="s">
        <v>52</v>
      </c>
      <c r="D43" s="149"/>
      <c r="E43" s="156"/>
      <c r="F43" s="149">
        <v>6</v>
      </c>
      <c r="G43" s="156">
        <v>1</v>
      </c>
      <c r="H43" s="149"/>
      <c r="I43" s="149"/>
      <c r="J43" s="159">
        <f>SUM(+D43*E43+F43*G43+H43*I43)</f>
        <v>6</v>
      </c>
      <c r="K43" s="163">
        <v>0</v>
      </c>
      <c r="L43" s="43">
        <f>SUM(J43+K43)</f>
        <v>6</v>
      </c>
      <c r="M43" s="39" t="s">
        <v>125</v>
      </c>
    </row>
    <row r="44" spans="1:13" ht="15.75" thickBot="1">
      <c r="A44" s="26"/>
      <c r="B44" s="26"/>
      <c r="C44" s="26"/>
      <c r="D44" s="59"/>
      <c r="E44" s="75"/>
      <c r="F44" s="59"/>
      <c r="G44" s="75"/>
      <c r="H44" s="59"/>
      <c r="I44" s="59"/>
      <c r="J44" s="58"/>
      <c r="K44" s="45"/>
      <c r="L44" s="45"/>
      <c r="M44" s="41"/>
    </row>
    <row r="46" spans="2:3" ht="15">
      <c r="B46" s="220" t="s">
        <v>151</v>
      </c>
      <c r="C46" s="220"/>
    </row>
    <row r="47" spans="2:3" ht="15">
      <c r="B47" s="217" t="s">
        <v>150</v>
      </c>
      <c r="C47" s="217"/>
    </row>
  </sheetData>
  <sheetProtection/>
  <mergeCells count="18">
    <mergeCell ref="F2:G2"/>
    <mergeCell ref="F25:G25"/>
    <mergeCell ref="H25:I25"/>
    <mergeCell ref="H2:I2"/>
    <mergeCell ref="B46:C46"/>
    <mergeCell ref="B47:C47"/>
    <mergeCell ref="A2:C2"/>
    <mergeCell ref="A25:C25"/>
    <mergeCell ref="M1:M2"/>
    <mergeCell ref="M24:M25"/>
    <mergeCell ref="J1:J2"/>
    <mergeCell ref="K1:K2"/>
    <mergeCell ref="D2:E2"/>
    <mergeCell ref="D25:E25"/>
    <mergeCell ref="L1:L2"/>
    <mergeCell ref="J24:J25"/>
    <mergeCell ref="K24:K25"/>
    <mergeCell ref="L24:L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&amp;C&amp;"-,Negrito itálico"&amp;14Ranking de Seniores 2015</oddHeader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13"/>
  <sheetViews>
    <sheetView zoomScale="120" zoomScaleNormal="120" zoomScalePageLayoutView="0" workbookViewId="0" topLeftCell="A1">
      <selection activeCell="K8" sqref="K8:K9"/>
    </sheetView>
  </sheetViews>
  <sheetFormatPr defaultColWidth="9.140625" defaultRowHeight="15"/>
  <cols>
    <col min="1" max="1" width="18.28125" style="0" bestFit="1" customWidth="1"/>
    <col min="2" max="2" width="6.7109375" style="0" bestFit="1" customWidth="1"/>
    <col min="3" max="3" width="9.421875" style="0" bestFit="1" customWidth="1"/>
    <col min="4" max="4" width="8.7109375" style="0" bestFit="1" customWidth="1"/>
    <col min="5" max="5" width="5.00390625" style="0" customWidth="1"/>
    <col min="6" max="6" width="12.28125" style="0" bestFit="1" customWidth="1"/>
    <col min="7" max="7" width="6.00390625" style="0" customWidth="1"/>
    <col min="8" max="8" width="8.57421875" style="0" customWidth="1"/>
    <col min="9" max="9" width="8.00390625" style="0" customWidth="1"/>
    <col min="10" max="10" width="9.8515625" style="0" customWidth="1"/>
    <col min="11" max="11" width="8.8515625" style="0" customWidth="1"/>
  </cols>
  <sheetData>
    <row r="1" spans="1:13" ht="60.75" customHeight="1" thickBot="1">
      <c r="A1" s="49" t="s">
        <v>43</v>
      </c>
      <c r="B1" s="50" t="s">
        <v>89</v>
      </c>
      <c r="C1" s="49" t="s">
        <v>42</v>
      </c>
      <c r="D1" s="112" t="s">
        <v>170</v>
      </c>
      <c r="E1" s="113" t="s">
        <v>47</v>
      </c>
      <c r="F1" s="78" t="s">
        <v>41</v>
      </c>
      <c r="G1" s="51" t="s">
        <v>47</v>
      </c>
      <c r="H1" s="114" t="s">
        <v>53</v>
      </c>
      <c r="I1" s="115" t="s">
        <v>47</v>
      </c>
      <c r="J1" s="215" t="s">
        <v>49</v>
      </c>
      <c r="K1" s="215" t="s">
        <v>48</v>
      </c>
      <c r="L1" s="198" t="s">
        <v>50</v>
      </c>
      <c r="M1" s="202" t="s">
        <v>124</v>
      </c>
    </row>
    <row r="2" spans="1:13" ht="15.75" thickBot="1">
      <c r="A2" s="212" t="s">
        <v>106</v>
      </c>
      <c r="B2" s="213"/>
      <c r="C2" s="214"/>
      <c r="D2" s="200">
        <v>42308</v>
      </c>
      <c r="E2" s="201"/>
      <c r="F2" s="218">
        <v>42339</v>
      </c>
      <c r="G2" s="219"/>
      <c r="H2" s="210">
        <v>42370</v>
      </c>
      <c r="I2" s="211"/>
      <c r="J2" s="216"/>
      <c r="K2" s="216"/>
      <c r="L2" s="199"/>
      <c r="M2" s="203"/>
    </row>
    <row r="3" spans="1:13" ht="15">
      <c r="A3" s="10" t="s">
        <v>44</v>
      </c>
      <c r="B3" s="10" t="s">
        <v>76</v>
      </c>
      <c r="C3" s="11" t="s">
        <v>92</v>
      </c>
      <c r="D3" s="146"/>
      <c r="E3" s="146"/>
      <c r="F3" s="146"/>
      <c r="G3" s="146"/>
      <c r="H3" s="146"/>
      <c r="I3" s="146"/>
      <c r="J3" s="147">
        <f>SUM(D3*E3+F3*G3+H3*I3)</f>
        <v>0</v>
      </c>
      <c r="K3" s="146">
        <v>770</v>
      </c>
      <c r="L3" s="148">
        <f aca="true" t="shared" si="0" ref="L3:L22">SUM(J3+K3)</f>
        <v>770</v>
      </c>
      <c r="M3" s="128" t="s">
        <v>125</v>
      </c>
    </row>
    <row r="4" spans="1:13" ht="15">
      <c r="A4" s="16" t="s">
        <v>46</v>
      </c>
      <c r="B4" s="16" t="s">
        <v>76</v>
      </c>
      <c r="C4" s="18" t="s">
        <v>99</v>
      </c>
      <c r="D4" s="150">
        <v>10</v>
      </c>
      <c r="E4" s="150">
        <v>1.25</v>
      </c>
      <c r="F4" s="150"/>
      <c r="G4" s="150"/>
      <c r="H4" s="150"/>
      <c r="I4" s="150"/>
      <c r="J4" s="152">
        <f>D4*E4+F4*G4+H4*I4</f>
        <v>12.5</v>
      </c>
      <c r="K4" s="150">
        <v>340</v>
      </c>
      <c r="L4" s="121">
        <f t="shared" si="0"/>
        <v>352.5</v>
      </c>
      <c r="M4" s="120" t="s">
        <v>126</v>
      </c>
    </row>
    <row r="5" spans="1:13" ht="15">
      <c r="A5" s="16" t="s">
        <v>6</v>
      </c>
      <c r="B5" s="16" t="s">
        <v>76</v>
      </c>
      <c r="C5" s="18" t="s">
        <v>97</v>
      </c>
      <c r="D5" s="150"/>
      <c r="E5" s="150"/>
      <c r="F5" s="150"/>
      <c r="G5" s="150"/>
      <c r="H5" s="150"/>
      <c r="I5" s="150"/>
      <c r="J5" s="153">
        <f aca="true" t="shared" si="1" ref="J5:J10">SUM(D5*E5+F5*G5+H5*I5)</f>
        <v>0</v>
      </c>
      <c r="K5" s="150">
        <v>270</v>
      </c>
      <c r="L5" s="121">
        <f t="shared" si="0"/>
        <v>270</v>
      </c>
      <c r="M5" s="128" t="s">
        <v>127</v>
      </c>
    </row>
    <row r="6" spans="1:13" ht="15">
      <c r="A6" s="16" t="s">
        <v>3</v>
      </c>
      <c r="B6" s="16" t="s">
        <v>61</v>
      </c>
      <c r="C6" s="18" t="s">
        <v>100</v>
      </c>
      <c r="D6" s="150"/>
      <c r="E6" s="150"/>
      <c r="F6" s="150"/>
      <c r="G6" s="150"/>
      <c r="H6" s="150"/>
      <c r="I6" s="150"/>
      <c r="J6" s="147">
        <f t="shared" si="1"/>
        <v>0</v>
      </c>
      <c r="K6" s="150">
        <v>260</v>
      </c>
      <c r="L6" s="121">
        <f t="shared" si="0"/>
        <v>260</v>
      </c>
      <c r="M6" s="120" t="s">
        <v>128</v>
      </c>
    </row>
    <row r="7" spans="1:13" ht="15">
      <c r="A7" s="16" t="s">
        <v>10</v>
      </c>
      <c r="B7" s="16" t="s">
        <v>61</v>
      </c>
      <c r="C7" s="18" t="s">
        <v>96</v>
      </c>
      <c r="D7" s="150"/>
      <c r="E7" s="150"/>
      <c r="F7" s="150"/>
      <c r="G7" s="150"/>
      <c r="H7" s="150"/>
      <c r="I7" s="150"/>
      <c r="J7" s="147">
        <f t="shared" si="1"/>
        <v>0</v>
      </c>
      <c r="K7" s="150">
        <v>258</v>
      </c>
      <c r="L7" s="121">
        <f t="shared" si="0"/>
        <v>258</v>
      </c>
      <c r="M7" s="128" t="s">
        <v>129</v>
      </c>
    </row>
    <row r="8" spans="1:13" ht="15">
      <c r="A8" s="8" t="s">
        <v>28</v>
      </c>
      <c r="B8" s="8" t="s">
        <v>83</v>
      </c>
      <c r="C8" s="9" t="s">
        <v>88</v>
      </c>
      <c r="D8" s="149"/>
      <c r="E8" s="149"/>
      <c r="F8" s="149"/>
      <c r="G8" s="149"/>
      <c r="H8" s="149"/>
      <c r="I8" s="149"/>
      <c r="J8" s="147">
        <f t="shared" si="1"/>
        <v>0</v>
      </c>
      <c r="K8" s="149">
        <v>180</v>
      </c>
      <c r="L8" s="121">
        <f t="shared" si="0"/>
        <v>180</v>
      </c>
      <c r="M8" s="120" t="s">
        <v>130</v>
      </c>
    </row>
    <row r="9" spans="1:13" ht="15">
      <c r="A9" s="8" t="s">
        <v>45</v>
      </c>
      <c r="B9" s="8" t="s">
        <v>61</v>
      </c>
      <c r="C9" s="9" t="s">
        <v>93</v>
      </c>
      <c r="D9" s="149"/>
      <c r="E9" s="149"/>
      <c r="F9" s="149"/>
      <c r="G9" s="149"/>
      <c r="H9" s="149"/>
      <c r="I9" s="149"/>
      <c r="J9" s="147">
        <f t="shared" si="1"/>
        <v>0</v>
      </c>
      <c r="K9" s="149">
        <v>180</v>
      </c>
      <c r="L9" s="121">
        <f t="shared" si="0"/>
        <v>180</v>
      </c>
      <c r="M9" s="128" t="s">
        <v>131</v>
      </c>
    </row>
    <row r="10" spans="1:13" ht="15">
      <c r="A10" s="16" t="s">
        <v>12</v>
      </c>
      <c r="B10" s="16" t="s">
        <v>84</v>
      </c>
      <c r="C10" s="18" t="s">
        <v>98</v>
      </c>
      <c r="D10" s="150"/>
      <c r="E10" s="150"/>
      <c r="F10" s="150"/>
      <c r="G10" s="150"/>
      <c r="H10" s="150"/>
      <c r="I10" s="150"/>
      <c r="J10" s="147">
        <f t="shared" si="1"/>
        <v>0</v>
      </c>
      <c r="K10" s="150">
        <v>160</v>
      </c>
      <c r="L10" s="121">
        <f t="shared" si="0"/>
        <v>160</v>
      </c>
      <c r="M10" s="120" t="s">
        <v>132</v>
      </c>
    </row>
    <row r="11" spans="1:13" ht="15">
      <c r="A11" s="16" t="s">
        <v>60</v>
      </c>
      <c r="B11" s="16" t="s">
        <v>61</v>
      </c>
      <c r="C11" s="18" t="s">
        <v>98</v>
      </c>
      <c r="D11" s="150"/>
      <c r="E11" s="150"/>
      <c r="F11" s="150">
        <v>9</v>
      </c>
      <c r="G11" s="150">
        <v>1.5</v>
      </c>
      <c r="H11" s="150"/>
      <c r="I11" s="150"/>
      <c r="J11" s="152">
        <f>D11*E11+F11*G11+H11*I11</f>
        <v>13.5</v>
      </c>
      <c r="K11" s="150">
        <v>100</v>
      </c>
      <c r="L11" s="121">
        <f t="shared" si="0"/>
        <v>113.5</v>
      </c>
      <c r="M11" s="128" t="s">
        <v>133</v>
      </c>
    </row>
    <row r="12" spans="1:13" ht="15">
      <c r="A12" s="16" t="s">
        <v>19</v>
      </c>
      <c r="B12" s="16" t="s">
        <v>80</v>
      </c>
      <c r="C12" s="18" t="s">
        <v>98</v>
      </c>
      <c r="D12" s="150"/>
      <c r="E12" s="150"/>
      <c r="F12" s="150"/>
      <c r="G12" s="150"/>
      <c r="H12" s="150"/>
      <c r="I12" s="150"/>
      <c r="J12" s="153">
        <f>SUM(D12*E12+F12*G12+H12*I12)</f>
        <v>0</v>
      </c>
      <c r="K12" s="150">
        <v>78</v>
      </c>
      <c r="L12" s="121">
        <f t="shared" si="0"/>
        <v>78</v>
      </c>
      <c r="M12" s="120" t="s">
        <v>134</v>
      </c>
    </row>
    <row r="13" spans="1:13" ht="15">
      <c r="A13" s="16" t="s">
        <v>2</v>
      </c>
      <c r="B13" s="16" t="s">
        <v>69</v>
      </c>
      <c r="C13" s="18" t="s">
        <v>97</v>
      </c>
      <c r="D13" s="150"/>
      <c r="E13" s="150"/>
      <c r="F13" s="150"/>
      <c r="G13" s="150"/>
      <c r="H13" s="150"/>
      <c r="I13" s="150"/>
      <c r="J13" s="147">
        <f>SUM(D13*E13+F13*G13+H13*I13)</f>
        <v>0</v>
      </c>
      <c r="K13" s="150">
        <v>78</v>
      </c>
      <c r="L13" s="121">
        <f t="shared" si="0"/>
        <v>78</v>
      </c>
      <c r="M13" s="128" t="s">
        <v>135</v>
      </c>
    </row>
    <row r="14" spans="1:13" ht="15">
      <c r="A14" s="8" t="s">
        <v>31</v>
      </c>
      <c r="B14" s="8" t="s">
        <v>69</v>
      </c>
      <c r="C14" s="9" t="s">
        <v>94</v>
      </c>
      <c r="D14" s="149"/>
      <c r="E14" s="149"/>
      <c r="F14" s="149"/>
      <c r="G14" s="149"/>
      <c r="H14" s="149">
        <v>4</v>
      </c>
      <c r="I14" s="149">
        <v>1</v>
      </c>
      <c r="J14" s="147">
        <f>SUM(D14*E14+F14*G14+H14*I14)</f>
        <v>4</v>
      </c>
      <c r="K14" s="149">
        <v>50</v>
      </c>
      <c r="L14" s="121">
        <f t="shared" si="0"/>
        <v>54</v>
      </c>
      <c r="M14" s="120" t="s">
        <v>136</v>
      </c>
    </row>
    <row r="15" spans="1:13" ht="15">
      <c r="A15" s="16" t="s">
        <v>4</v>
      </c>
      <c r="B15" s="16" t="s">
        <v>79</v>
      </c>
      <c r="C15" s="18" t="s">
        <v>95</v>
      </c>
      <c r="D15" s="150"/>
      <c r="E15" s="150"/>
      <c r="F15" s="150"/>
      <c r="G15" s="150"/>
      <c r="H15" s="150"/>
      <c r="I15" s="150"/>
      <c r="J15" s="151">
        <f>D15*E15+F15*G15+H15*I15</f>
        <v>0</v>
      </c>
      <c r="K15" s="150">
        <v>36</v>
      </c>
      <c r="L15" s="121">
        <f t="shared" si="0"/>
        <v>36</v>
      </c>
      <c r="M15" s="128" t="s">
        <v>137</v>
      </c>
    </row>
    <row r="16" spans="1:13" ht="15">
      <c r="A16" s="16" t="s">
        <v>13</v>
      </c>
      <c r="B16" s="16" t="s">
        <v>77</v>
      </c>
      <c r="C16" s="18" t="s">
        <v>95</v>
      </c>
      <c r="D16" s="150"/>
      <c r="E16" s="150"/>
      <c r="F16" s="150">
        <v>14</v>
      </c>
      <c r="G16" s="150">
        <v>1.5</v>
      </c>
      <c r="H16" s="150">
        <v>10</v>
      </c>
      <c r="I16" s="150">
        <v>1.5</v>
      </c>
      <c r="J16" s="152">
        <f>D16*E16+F16*G16+H16*I16</f>
        <v>36</v>
      </c>
      <c r="K16" s="150">
        <v>24</v>
      </c>
      <c r="L16" s="121">
        <f t="shared" si="0"/>
        <v>60</v>
      </c>
      <c r="M16" s="120" t="s">
        <v>138</v>
      </c>
    </row>
    <row r="17" spans="1:13" ht="15">
      <c r="A17" s="16" t="s">
        <v>5</v>
      </c>
      <c r="B17" s="16" t="s">
        <v>84</v>
      </c>
      <c r="C17" s="18" t="s">
        <v>99</v>
      </c>
      <c r="D17" s="150"/>
      <c r="E17" s="150"/>
      <c r="F17" s="150">
        <v>14</v>
      </c>
      <c r="G17" s="150">
        <v>1.25</v>
      </c>
      <c r="H17" s="150"/>
      <c r="I17" s="150"/>
      <c r="J17" s="152">
        <f>D17*E17+F17*G17+H17*I17</f>
        <v>17.5</v>
      </c>
      <c r="K17" s="150">
        <v>22</v>
      </c>
      <c r="L17" s="121">
        <f t="shared" si="0"/>
        <v>39.5</v>
      </c>
      <c r="M17" s="128" t="s">
        <v>139</v>
      </c>
    </row>
    <row r="18" spans="1:13" ht="15">
      <c r="A18" s="8" t="s">
        <v>37</v>
      </c>
      <c r="B18" s="8" t="s">
        <v>71</v>
      </c>
      <c r="C18" s="9" t="s">
        <v>91</v>
      </c>
      <c r="D18" s="149"/>
      <c r="E18" s="149"/>
      <c r="F18" s="149"/>
      <c r="G18" s="149"/>
      <c r="H18" s="149"/>
      <c r="I18" s="149"/>
      <c r="J18" s="153">
        <f>SUM(D18*E18+F18*G18+H18*I18)</f>
        <v>0</v>
      </c>
      <c r="K18" s="149">
        <v>18</v>
      </c>
      <c r="L18" s="121">
        <f t="shared" si="0"/>
        <v>18</v>
      </c>
      <c r="M18" s="120" t="s">
        <v>140</v>
      </c>
    </row>
    <row r="19" spans="1:13" ht="15">
      <c r="A19" s="16" t="s">
        <v>1</v>
      </c>
      <c r="B19" s="16" t="s">
        <v>72</v>
      </c>
      <c r="C19" s="18" t="s">
        <v>97</v>
      </c>
      <c r="D19" s="150"/>
      <c r="E19" s="150"/>
      <c r="F19" s="150"/>
      <c r="G19" s="150"/>
      <c r="H19" s="150"/>
      <c r="I19" s="150"/>
      <c r="J19" s="153">
        <f>SUM(D19*E19+F19*G19+H19*I19)</f>
        <v>0</v>
      </c>
      <c r="K19" s="150">
        <v>18</v>
      </c>
      <c r="L19" s="121">
        <f t="shared" si="0"/>
        <v>18</v>
      </c>
      <c r="M19" s="128" t="s">
        <v>141</v>
      </c>
    </row>
    <row r="20" spans="1:13" ht="15">
      <c r="A20" s="16" t="s">
        <v>63</v>
      </c>
      <c r="B20" s="16" t="s">
        <v>71</v>
      </c>
      <c r="C20" s="18" t="s">
        <v>98</v>
      </c>
      <c r="D20" s="150"/>
      <c r="E20" s="150"/>
      <c r="F20" s="150">
        <v>14</v>
      </c>
      <c r="G20" s="150">
        <v>1.5</v>
      </c>
      <c r="H20" s="150"/>
      <c r="I20" s="150"/>
      <c r="J20" s="151">
        <f>D20*E20+F20*G20+H20*I20</f>
        <v>21</v>
      </c>
      <c r="K20" s="150">
        <v>16</v>
      </c>
      <c r="L20" s="121">
        <f t="shared" si="0"/>
        <v>37</v>
      </c>
      <c r="M20" s="120" t="s">
        <v>142</v>
      </c>
    </row>
    <row r="21" spans="1:13" ht="15">
      <c r="A21" s="16" t="s">
        <v>0</v>
      </c>
      <c r="B21" s="16" t="s">
        <v>73</v>
      </c>
      <c r="C21" s="18" t="s">
        <v>51</v>
      </c>
      <c r="D21" s="150">
        <v>10</v>
      </c>
      <c r="E21" s="150">
        <v>1</v>
      </c>
      <c r="F21" s="150">
        <v>14</v>
      </c>
      <c r="G21" s="150">
        <v>1</v>
      </c>
      <c r="H21" s="150"/>
      <c r="I21" s="150"/>
      <c r="J21" s="151">
        <f>D21*E21+F21*G21+H21*I21</f>
        <v>24</v>
      </c>
      <c r="K21" s="150">
        <v>12</v>
      </c>
      <c r="L21" s="121">
        <f t="shared" si="0"/>
        <v>36</v>
      </c>
      <c r="M21" s="128" t="s">
        <v>143</v>
      </c>
    </row>
    <row r="22" spans="1:13" ht="15">
      <c r="A22" s="16" t="s">
        <v>34</v>
      </c>
      <c r="B22" s="16" t="s">
        <v>68</v>
      </c>
      <c r="C22" s="9" t="s">
        <v>93</v>
      </c>
      <c r="D22" s="150"/>
      <c r="E22" s="150"/>
      <c r="F22" s="150"/>
      <c r="G22" s="150"/>
      <c r="H22" s="150"/>
      <c r="I22" s="150"/>
      <c r="J22" s="147">
        <f>SUM(D22*E22+F22*G22+H22*I22)</f>
        <v>0</v>
      </c>
      <c r="K22" s="150">
        <v>10</v>
      </c>
      <c r="L22" s="121">
        <f t="shared" si="0"/>
        <v>10</v>
      </c>
      <c r="M22" s="120" t="s">
        <v>144</v>
      </c>
    </row>
    <row r="23" spans="1:13" ht="15">
      <c r="A23" s="8" t="s">
        <v>237</v>
      </c>
      <c r="B23" s="8" t="s">
        <v>198</v>
      </c>
      <c r="C23" s="18" t="s">
        <v>97</v>
      </c>
      <c r="D23" s="154"/>
      <c r="E23" s="154"/>
      <c r="F23" s="154"/>
      <c r="G23" s="154"/>
      <c r="H23" s="154"/>
      <c r="I23" s="154"/>
      <c r="J23" s="147">
        <f>SUM(D23*E23+F23*G23+H23*I23)</f>
        <v>0</v>
      </c>
      <c r="K23" s="150">
        <v>10</v>
      </c>
      <c r="L23" s="155">
        <v>10</v>
      </c>
      <c r="M23" s="128" t="s">
        <v>145</v>
      </c>
    </row>
    <row r="24" spans="1:13" ht="15">
      <c r="A24" s="16" t="s">
        <v>24</v>
      </c>
      <c r="B24" s="16" t="s">
        <v>84</v>
      </c>
      <c r="C24" s="18" t="s">
        <v>96</v>
      </c>
      <c r="D24" s="150"/>
      <c r="E24" s="150"/>
      <c r="F24" s="150"/>
      <c r="G24" s="150"/>
      <c r="H24" s="150"/>
      <c r="I24" s="150"/>
      <c r="J24" s="147">
        <f>SUM(D24*E24+F24*G24+H24*I24)</f>
        <v>0</v>
      </c>
      <c r="K24" s="150">
        <v>5</v>
      </c>
      <c r="L24" s="121">
        <f aca="true" t="shared" si="2" ref="L24:L55">SUM(J24+K24)</f>
        <v>5</v>
      </c>
      <c r="M24" s="120" t="s">
        <v>146</v>
      </c>
    </row>
    <row r="25" spans="1:13" ht="15">
      <c r="A25" s="8" t="s">
        <v>36</v>
      </c>
      <c r="B25" s="8" t="s">
        <v>77</v>
      </c>
      <c r="C25" s="9" t="s">
        <v>92</v>
      </c>
      <c r="D25" s="149"/>
      <c r="E25" s="149"/>
      <c r="F25" s="149"/>
      <c r="G25" s="149"/>
      <c r="H25" s="149"/>
      <c r="I25" s="149"/>
      <c r="J25" s="153">
        <f>SUM(D25*E25+F25*G25+H25*I25)</f>
        <v>0</v>
      </c>
      <c r="K25" s="149">
        <v>4</v>
      </c>
      <c r="L25" s="121">
        <f t="shared" si="2"/>
        <v>4</v>
      </c>
      <c r="M25" s="128" t="s">
        <v>253</v>
      </c>
    </row>
    <row r="26" spans="1:13" ht="15">
      <c r="A26" s="16" t="s">
        <v>21</v>
      </c>
      <c r="B26" s="16" t="s">
        <v>66</v>
      </c>
      <c r="C26" s="18" t="s">
        <v>96</v>
      </c>
      <c r="D26" s="150"/>
      <c r="E26" s="150"/>
      <c r="F26" s="150">
        <v>14</v>
      </c>
      <c r="G26" s="150">
        <v>1.5</v>
      </c>
      <c r="H26" s="150">
        <v>10</v>
      </c>
      <c r="I26" s="150">
        <v>2.5</v>
      </c>
      <c r="J26" s="152">
        <f aca="true" t="shared" si="3" ref="J26:J64">D26*E26+F26*G26+H26*I26</f>
        <v>46</v>
      </c>
      <c r="K26" s="150">
        <v>2</v>
      </c>
      <c r="L26" s="121">
        <f t="shared" si="2"/>
        <v>48</v>
      </c>
      <c r="M26" s="120" t="s">
        <v>226</v>
      </c>
    </row>
    <row r="27" spans="1:13" ht="15">
      <c r="A27" s="16" t="s">
        <v>18</v>
      </c>
      <c r="B27" s="16" t="s">
        <v>72</v>
      </c>
      <c r="C27" s="18" t="s">
        <v>96</v>
      </c>
      <c r="D27" s="150">
        <v>10</v>
      </c>
      <c r="E27" s="150">
        <v>1.5</v>
      </c>
      <c r="F27" s="150">
        <v>9</v>
      </c>
      <c r="G27" s="150">
        <v>1.5</v>
      </c>
      <c r="H27" s="150">
        <v>4</v>
      </c>
      <c r="I27" s="150">
        <v>1.5</v>
      </c>
      <c r="J27" s="151">
        <f t="shared" si="3"/>
        <v>34.5</v>
      </c>
      <c r="K27" s="150">
        <v>0</v>
      </c>
      <c r="L27" s="121">
        <f t="shared" si="2"/>
        <v>34.5</v>
      </c>
      <c r="M27" s="128" t="s">
        <v>266</v>
      </c>
    </row>
    <row r="28" spans="1:13" ht="15">
      <c r="A28" s="16" t="s">
        <v>20</v>
      </c>
      <c r="B28" s="16" t="s">
        <v>66</v>
      </c>
      <c r="C28" s="18" t="s">
        <v>100</v>
      </c>
      <c r="D28" s="150"/>
      <c r="E28" s="150"/>
      <c r="F28" s="150">
        <v>14</v>
      </c>
      <c r="G28" s="150">
        <v>1.25</v>
      </c>
      <c r="H28" s="150">
        <v>10</v>
      </c>
      <c r="I28" s="150">
        <v>1.25</v>
      </c>
      <c r="J28" s="151">
        <f t="shared" si="3"/>
        <v>30</v>
      </c>
      <c r="K28" s="150">
        <v>0</v>
      </c>
      <c r="L28" s="121">
        <f t="shared" si="2"/>
        <v>30</v>
      </c>
      <c r="M28" s="120" t="s">
        <v>254</v>
      </c>
    </row>
    <row r="29" spans="1:13" ht="15">
      <c r="A29" s="8" t="s">
        <v>35</v>
      </c>
      <c r="B29" s="8" t="s">
        <v>72</v>
      </c>
      <c r="C29" s="9" t="s">
        <v>93</v>
      </c>
      <c r="D29" s="149"/>
      <c r="E29" s="149"/>
      <c r="F29" s="149">
        <v>14</v>
      </c>
      <c r="G29" s="149">
        <v>1.25</v>
      </c>
      <c r="H29" s="149">
        <v>10</v>
      </c>
      <c r="I29" s="149">
        <v>1</v>
      </c>
      <c r="J29" s="151">
        <f t="shared" si="3"/>
        <v>27.5</v>
      </c>
      <c r="K29" s="149">
        <v>0</v>
      </c>
      <c r="L29" s="121">
        <f t="shared" si="2"/>
        <v>27.5</v>
      </c>
      <c r="M29" s="128" t="s">
        <v>267</v>
      </c>
    </row>
    <row r="30" spans="1:13" ht="15">
      <c r="A30" s="8" t="s">
        <v>112</v>
      </c>
      <c r="B30" s="8" t="s">
        <v>68</v>
      </c>
      <c r="C30" s="9" t="s">
        <v>92</v>
      </c>
      <c r="D30" s="149">
        <v>10</v>
      </c>
      <c r="E30" s="149">
        <v>1</v>
      </c>
      <c r="F30" s="149">
        <v>14</v>
      </c>
      <c r="G30" s="149">
        <v>1.25</v>
      </c>
      <c r="H30" s="149"/>
      <c r="I30" s="149"/>
      <c r="J30" s="151">
        <f t="shared" si="3"/>
        <v>27.5</v>
      </c>
      <c r="K30" s="149">
        <v>0</v>
      </c>
      <c r="L30" s="121">
        <f t="shared" si="2"/>
        <v>27.5</v>
      </c>
      <c r="M30" s="120" t="s">
        <v>255</v>
      </c>
    </row>
    <row r="31" spans="1:13" ht="15">
      <c r="A31" s="16" t="s">
        <v>16</v>
      </c>
      <c r="B31" s="16" t="s">
        <v>66</v>
      </c>
      <c r="C31" s="18" t="s">
        <v>95</v>
      </c>
      <c r="D31" s="150">
        <v>10</v>
      </c>
      <c r="E31" s="150">
        <v>1.25</v>
      </c>
      <c r="F31" s="150">
        <v>9</v>
      </c>
      <c r="G31" s="150">
        <v>1.5</v>
      </c>
      <c r="H31" s="150"/>
      <c r="I31" s="150"/>
      <c r="J31" s="151">
        <f t="shared" si="3"/>
        <v>26</v>
      </c>
      <c r="K31" s="150">
        <v>0</v>
      </c>
      <c r="L31" s="121">
        <f t="shared" si="2"/>
        <v>26</v>
      </c>
      <c r="M31" s="128" t="s">
        <v>268</v>
      </c>
    </row>
    <row r="32" spans="1:13" ht="15">
      <c r="A32" s="16" t="s">
        <v>56</v>
      </c>
      <c r="B32" s="16" t="s">
        <v>85</v>
      </c>
      <c r="C32" s="18" t="s">
        <v>51</v>
      </c>
      <c r="D32" s="150">
        <v>6</v>
      </c>
      <c r="E32" s="150">
        <v>1</v>
      </c>
      <c r="F32" s="150">
        <v>9</v>
      </c>
      <c r="G32" s="150">
        <v>1</v>
      </c>
      <c r="H32" s="150">
        <v>10</v>
      </c>
      <c r="I32" s="150">
        <v>1</v>
      </c>
      <c r="J32" s="151">
        <f t="shared" si="3"/>
        <v>25</v>
      </c>
      <c r="K32" s="150">
        <v>0</v>
      </c>
      <c r="L32" s="121">
        <f t="shared" si="2"/>
        <v>25</v>
      </c>
      <c r="M32" s="120" t="s">
        <v>269</v>
      </c>
    </row>
    <row r="33" spans="1:13" ht="15">
      <c r="A33" s="16" t="s">
        <v>14</v>
      </c>
      <c r="B33" s="16" t="s">
        <v>76</v>
      </c>
      <c r="C33" s="18" t="s">
        <v>100</v>
      </c>
      <c r="D33" s="150">
        <v>10</v>
      </c>
      <c r="E33" s="150">
        <v>1.25</v>
      </c>
      <c r="F33" s="150">
        <v>9</v>
      </c>
      <c r="G33" s="150">
        <v>1.25</v>
      </c>
      <c r="H33" s="150"/>
      <c r="I33" s="150"/>
      <c r="J33" s="151">
        <f t="shared" si="3"/>
        <v>23.75</v>
      </c>
      <c r="K33" s="150">
        <v>0</v>
      </c>
      <c r="L33" s="121">
        <f t="shared" si="2"/>
        <v>23.75</v>
      </c>
      <c r="M33" s="128" t="s">
        <v>256</v>
      </c>
    </row>
    <row r="34" spans="1:13" ht="15">
      <c r="A34" s="16" t="s">
        <v>27</v>
      </c>
      <c r="B34" s="16" t="s">
        <v>73</v>
      </c>
      <c r="C34" s="18" t="s">
        <v>98</v>
      </c>
      <c r="D34" s="150">
        <v>4</v>
      </c>
      <c r="E34" s="150">
        <v>1.5</v>
      </c>
      <c r="F34" s="150">
        <v>3</v>
      </c>
      <c r="G34" s="150">
        <v>1.5</v>
      </c>
      <c r="H34" s="150">
        <v>10</v>
      </c>
      <c r="I34" s="150">
        <v>1.25</v>
      </c>
      <c r="J34" s="151">
        <f t="shared" si="3"/>
        <v>23</v>
      </c>
      <c r="K34" s="150">
        <v>0</v>
      </c>
      <c r="L34" s="121">
        <f t="shared" si="2"/>
        <v>23</v>
      </c>
      <c r="M34" s="120" t="s">
        <v>222</v>
      </c>
    </row>
    <row r="35" spans="1:13" ht="15">
      <c r="A35" s="16" t="s">
        <v>11</v>
      </c>
      <c r="B35" s="16" t="s">
        <v>68</v>
      </c>
      <c r="C35" s="18" t="s">
        <v>97</v>
      </c>
      <c r="D35" s="150"/>
      <c r="E35" s="150"/>
      <c r="F35" s="150">
        <v>14</v>
      </c>
      <c r="G35" s="150">
        <v>1.5</v>
      </c>
      <c r="H35" s="150"/>
      <c r="I35" s="150"/>
      <c r="J35" s="151">
        <f t="shared" si="3"/>
        <v>21</v>
      </c>
      <c r="K35" s="150">
        <v>0</v>
      </c>
      <c r="L35" s="121">
        <f t="shared" si="2"/>
        <v>21</v>
      </c>
      <c r="M35" s="128" t="s">
        <v>147</v>
      </c>
    </row>
    <row r="36" spans="1:13" ht="15">
      <c r="A36" s="16" t="s">
        <v>168</v>
      </c>
      <c r="B36" s="16" t="s">
        <v>65</v>
      </c>
      <c r="C36" s="18" t="s">
        <v>95</v>
      </c>
      <c r="D36" s="150">
        <v>6</v>
      </c>
      <c r="E36" s="150">
        <v>1.25</v>
      </c>
      <c r="F36" s="150">
        <v>3</v>
      </c>
      <c r="G36" s="150">
        <v>1.5</v>
      </c>
      <c r="H36" s="150">
        <v>6</v>
      </c>
      <c r="I36" s="150">
        <v>1.5</v>
      </c>
      <c r="J36" s="151">
        <f t="shared" si="3"/>
        <v>21</v>
      </c>
      <c r="K36" s="150">
        <v>0</v>
      </c>
      <c r="L36" s="121">
        <f t="shared" si="2"/>
        <v>21</v>
      </c>
      <c r="M36" s="120" t="s">
        <v>196</v>
      </c>
    </row>
    <row r="37" spans="1:13" ht="15">
      <c r="A37" s="16" t="s">
        <v>118</v>
      </c>
      <c r="B37" s="16" t="s">
        <v>73</v>
      </c>
      <c r="C37" s="18" t="s">
        <v>97</v>
      </c>
      <c r="D37" s="150">
        <v>4</v>
      </c>
      <c r="E37" s="150">
        <v>1.5</v>
      </c>
      <c r="F37" s="150">
        <v>9</v>
      </c>
      <c r="G37" s="150">
        <v>1.5</v>
      </c>
      <c r="H37" s="150"/>
      <c r="I37" s="150"/>
      <c r="J37" s="151">
        <f t="shared" si="3"/>
        <v>19.5</v>
      </c>
      <c r="K37" s="150">
        <v>0</v>
      </c>
      <c r="L37" s="121">
        <f t="shared" si="2"/>
        <v>19.5</v>
      </c>
      <c r="M37" s="128" t="s">
        <v>159</v>
      </c>
    </row>
    <row r="38" spans="1:13" ht="15">
      <c r="A38" s="16" t="s">
        <v>119</v>
      </c>
      <c r="B38" s="16" t="s">
        <v>80</v>
      </c>
      <c r="C38" s="18" t="s">
        <v>99</v>
      </c>
      <c r="D38" s="150">
        <v>6</v>
      </c>
      <c r="E38" s="150">
        <v>1.25</v>
      </c>
      <c r="F38" s="150">
        <v>9</v>
      </c>
      <c r="G38" s="150">
        <v>1.25</v>
      </c>
      <c r="H38" s="150"/>
      <c r="I38" s="150"/>
      <c r="J38" s="151">
        <f t="shared" si="3"/>
        <v>18.75</v>
      </c>
      <c r="K38" s="150">
        <v>0</v>
      </c>
      <c r="L38" s="121">
        <f t="shared" si="2"/>
        <v>18.75</v>
      </c>
      <c r="M38" s="120" t="s">
        <v>148</v>
      </c>
    </row>
    <row r="39" spans="1:13" ht="15">
      <c r="A39" s="16" t="s">
        <v>174</v>
      </c>
      <c r="B39" s="16" t="s">
        <v>61</v>
      </c>
      <c r="C39" s="18" t="s">
        <v>98</v>
      </c>
      <c r="D39" s="150">
        <v>6</v>
      </c>
      <c r="E39" s="150">
        <v>1.5</v>
      </c>
      <c r="F39" s="150">
        <v>6</v>
      </c>
      <c r="G39" s="150">
        <v>1.5</v>
      </c>
      <c r="H39" s="150"/>
      <c r="I39" s="150"/>
      <c r="J39" s="151">
        <f t="shared" si="3"/>
        <v>18</v>
      </c>
      <c r="K39" s="150">
        <v>0</v>
      </c>
      <c r="L39" s="121">
        <f t="shared" si="2"/>
        <v>18</v>
      </c>
      <c r="M39" s="128" t="s">
        <v>149</v>
      </c>
    </row>
    <row r="40" spans="1:13" ht="15">
      <c r="A40" s="8" t="s">
        <v>34</v>
      </c>
      <c r="B40" s="8" t="s">
        <v>68</v>
      </c>
      <c r="C40" s="9" t="s">
        <v>94</v>
      </c>
      <c r="D40" s="149"/>
      <c r="E40" s="149"/>
      <c r="F40" s="149">
        <v>14</v>
      </c>
      <c r="G40" s="149">
        <v>1.25</v>
      </c>
      <c r="H40" s="149"/>
      <c r="I40" s="149"/>
      <c r="J40" s="151">
        <f t="shared" si="3"/>
        <v>17.5</v>
      </c>
      <c r="K40" s="149">
        <v>0</v>
      </c>
      <c r="L40" s="121">
        <f t="shared" si="2"/>
        <v>17.5</v>
      </c>
      <c r="M40" s="120" t="s">
        <v>270</v>
      </c>
    </row>
    <row r="41" spans="1:13" ht="15">
      <c r="A41" s="8" t="s">
        <v>227</v>
      </c>
      <c r="B41" s="16" t="s">
        <v>76</v>
      </c>
      <c r="C41" s="17" t="s">
        <v>91</v>
      </c>
      <c r="D41" s="150"/>
      <c r="E41" s="150"/>
      <c r="F41" s="150">
        <v>14</v>
      </c>
      <c r="G41" s="150">
        <v>1.25</v>
      </c>
      <c r="H41" s="150"/>
      <c r="I41" s="150"/>
      <c r="J41" s="151">
        <f t="shared" si="3"/>
        <v>17.5</v>
      </c>
      <c r="K41" s="150">
        <v>0</v>
      </c>
      <c r="L41" s="121">
        <f t="shared" si="2"/>
        <v>17.5</v>
      </c>
      <c r="M41" s="128" t="s">
        <v>271</v>
      </c>
    </row>
    <row r="42" spans="1:13" ht="15">
      <c r="A42" s="8" t="s">
        <v>111</v>
      </c>
      <c r="B42" s="8" t="s">
        <v>72</v>
      </c>
      <c r="C42" s="9" t="s">
        <v>94</v>
      </c>
      <c r="D42" s="149"/>
      <c r="E42" s="149"/>
      <c r="F42" s="149">
        <v>9</v>
      </c>
      <c r="G42" s="149">
        <v>1.25</v>
      </c>
      <c r="H42" s="149">
        <v>6</v>
      </c>
      <c r="I42" s="149">
        <v>1</v>
      </c>
      <c r="J42" s="151">
        <f t="shared" si="3"/>
        <v>17.25</v>
      </c>
      <c r="K42" s="149">
        <v>0</v>
      </c>
      <c r="L42" s="121">
        <f t="shared" si="2"/>
        <v>17.25</v>
      </c>
      <c r="M42" s="120" t="s">
        <v>257</v>
      </c>
    </row>
    <row r="43" spans="1:13" ht="15">
      <c r="A43" s="8" t="s">
        <v>171</v>
      </c>
      <c r="B43" s="8" t="s">
        <v>117</v>
      </c>
      <c r="C43" s="9" t="s">
        <v>92</v>
      </c>
      <c r="D43" s="149">
        <v>3</v>
      </c>
      <c r="E43" s="156">
        <v>1</v>
      </c>
      <c r="F43" s="149">
        <v>6</v>
      </c>
      <c r="G43" s="156">
        <v>1.25</v>
      </c>
      <c r="H43" s="149">
        <v>4</v>
      </c>
      <c r="I43" s="149">
        <v>1.25</v>
      </c>
      <c r="J43" s="152">
        <f t="shared" si="3"/>
        <v>15.5</v>
      </c>
      <c r="K43" s="149">
        <v>0</v>
      </c>
      <c r="L43" s="121">
        <f t="shared" si="2"/>
        <v>15.5</v>
      </c>
      <c r="M43" s="128" t="s">
        <v>223</v>
      </c>
    </row>
    <row r="44" spans="1:13" ht="15">
      <c r="A44" s="8" t="s">
        <v>113</v>
      </c>
      <c r="B44" s="16" t="s">
        <v>76</v>
      </c>
      <c r="C44" s="17" t="s">
        <v>91</v>
      </c>
      <c r="D44" s="150">
        <v>4</v>
      </c>
      <c r="E44" s="150">
        <v>1</v>
      </c>
      <c r="F44" s="150">
        <v>9</v>
      </c>
      <c r="G44" s="150">
        <v>1.25</v>
      </c>
      <c r="H44" s="150"/>
      <c r="I44" s="150"/>
      <c r="J44" s="151">
        <f t="shared" si="3"/>
        <v>15.25</v>
      </c>
      <c r="K44" s="150">
        <v>0</v>
      </c>
      <c r="L44" s="121">
        <f t="shared" si="2"/>
        <v>15.25</v>
      </c>
      <c r="M44" s="120" t="s">
        <v>272</v>
      </c>
    </row>
    <row r="45" spans="1:13" ht="15">
      <c r="A45" s="16" t="s">
        <v>67</v>
      </c>
      <c r="B45" s="16" t="s">
        <v>68</v>
      </c>
      <c r="C45" s="18" t="s">
        <v>100</v>
      </c>
      <c r="D45" s="150">
        <v>6</v>
      </c>
      <c r="E45" s="150">
        <v>1.25</v>
      </c>
      <c r="F45" s="150">
        <v>6</v>
      </c>
      <c r="G45" s="150">
        <v>1.25</v>
      </c>
      <c r="H45" s="150"/>
      <c r="I45" s="150"/>
      <c r="J45" s="151">
        <f t="shared" si="3"/>
        <v>15</v>
      </c>
      <c r="K45" s="150">
        <v>0</v>
      </c>
      <c r="L45" s="121">
        <f t="shared" si="2"/>
        <v>15</v>
      </c>
      <c r="M45" s="128" t="s">
        <v>258</v>
      </c>
    </row>
    <row r="46" spans="1:13" ht="15">
      <c r="A46" s="16" t="s">
        <v>183</v>
      </c>
      <c r="B46" s="16" t="s">
        <v>259</v>
      </c>
      <c r="C46" s="18" t="s">
        <v>96</v>
      </c>
      <c r="D46" s="154"/>
      <c r="E46" s="154"/>
      <c r="F46" s="150">
        <v>6</v>
      </c>
      <c r="G46" s="150">
        <v>1.5</v>
      </c>
      <c r="H46" s="150">
        <v>4</v>
      </c>
      <c r="I46" s="150">
        <v>1.5</v>
      </c>
      <c r="J46" s="151">
        <f t="shared" si="3"/>
        <v>15</v>
      </c>
      <c r="K46" s="150">
        <v>0</v>
      </c>
      <c r="L46" s="121">
        <f t="shared" si="2"/>
        <v>15</v>
      </c>
      <c r="M46" s="120" t="s">
        <v>273</v>
      </c>
    </row>
    <row r="47" spans="1:13" ht="15">
      <c r="A47" s="16" t="s">
        <v>59</v>
      </c>
      <c r="B47" s="16" t="s">
        <v>61</v>
      </c>
      <c r="C47" s="18" t="s">
        <v>97</v>
      </c>
      <c r="D47" s="150"/>
      <c r="E47" s="150"/>
      <c r="F47" s="150"/>
      <c r="G47" s="150"/>
      <c r="H47" s="150">
        <v>10</v>
      </c>
      <c r="I47" s="150">
        <v>1.5</v>
      </c>
      <c r="J47" s="151">
        <f t="shared" si="3"/>
        <v>15</v>
      </c>
      <c r="K47" s="150">
        <v>0</v>
      </c>
      <c r="L47" s="121">
        <f t="shared" si="2"/>
        <v>15</v>
      </c>
      <c r="M47" s="128" t="s">
        <v>197</v>
      </c>
    </row>
    <row r="48" spans="1:13" ht="15">
      <c r="A48" s="16" t="s">
        <v>155</v>
      </c>
      <c r="B48" s="16" t="s">
        <v>81</v>
      </c>
      <c r="C48" s="18" t="s">
        <v>100</v>
      </c>
      <c r="D48" s="150"/>
      <c r="E48" s="150"/>
      <c r="F48" s="150">
        <v>6</v>
      </c>
      <c r="G48" s="150">
        <v>1.25</v>
      </c>
      <c r="H48" s="150">
        <v>6</v>
      </c>
      <c r="I48" s="150">
        <v>1.25</v>
      </c>
      <c r="J48" s="151">
        <f t="shared" si="3"/>
        <v>15</v>
      </c>
      <c r="K48" s="150">
        <v>0</v>
      </c>
      <c r="L48" s="123">
        <f t="shared" si="2"/>
        <v>15</v>
      </c>
      <c r="M48" s="120" t="s">
        <v>239</v>
      </c>
    </row>
    <row r="49" spans="1:13" ht="15">
      <c r="A49" s="8" t="s">
        <v>30</v>
      </c>
      <c r="B49" s="8" t="s">
        <v>80</v>
      </c>
      <c r="C49" s="9" t="s">
        <v>90</v>
      </c>
      <c r="D49" s="149"/>
      <c r="E49" s="149"/>
      <c r="F49" s="149">
        <v>14</v>
      </c>
      <c r="G49" s="149">
        <v>1</v>
      </c>
      <c r="H49" s="149"/>
      <c r="I49" s="149"/>
      <c r="J49" s="151">
        <f t="shared" si="3"/>
        <v>14</v>
      </c>
      <c r="K49" s="149">
        <v>0</v>
      </c>
      <c r="L49" s="121">
        <f t="shared" si="2"/>
        <v>14</v>
      </c>
      <c r="M49" s="128" t="s">
        <v>240</v>
      </c>
    </row>
    <row r="50" spans="1:13" ht="15">
      <c r="A50" s="16" t="s">
        <v>39</v>
      </c>
      <c r="B50" s="8" t="s">
        <v>81</v>
      </c>
      <c r="C50" s="9" t="s">
        <v>193</v>
      </c>
      <c r="D50" s="150"/>
      <c r="E50" s="150"/>
      <c r="F50" s="150">
        <v>14</v>
      </c>
      <c r="G50" s="150">
        <v>1</v>
      </c>
      <c r="H50" s="150"/>
      <c r="I50" s="150"/>
      <c r="J50" s="152">
        <f t="shared" si="3"/>
        <v>14</v>
      </c>
      <c r="K50" s="149">
        <v>0</v>
      </c>
      <c r="L50" s="121">
        <f t="shared" si="2"/>
        <v>14</v>
      </c>
      <c r="M50" s="120" t="s">
        <v>274</v>
      </c>
    </row>
    <row r="51" spans="1:13" ht="15">
      <c r="A51" s="16" t="s">
        <v>23</v>
      </c>
      <c r="B51" s="16" t="s">
        <v>117</v>
      </c>
      <c r="C51" s="18" t="s">
        <v>97</v>
      </c>
      <c r="D51" s="150">
        <v>6</v>
      </c>
      <c r="E51" s="150">
        <v>1.5</v>
      </c>
      <c r="F51" s="150">
        <v>3</v>
      </c>
      <c r="G51" s="150">
        <v>1.5</v>
      </c>
      <c r="H51" s="150"/>
      <c r="I51" s="150"/>
      <c r="J51" s="152">
        <f t="shared" si="3"/>
        <v>13.5</v>
      </c>
      <c r="K51" s="150">
        <v>0</v>
      </c>
      <c r="L51" s="121">
        <f t="shared" si="2"/>
        <v>13.5</v>
      </c>
      <c r="M51" s="128" t="s">
        <v>275</v>
      </c>
    </row>
    <row r="52" spans="1:13" ht="15">
      <c r="A52" s="16" t="s">
        <v>26</v>
      </c>
      <c r="B52" s="16" t="s">
        <v>86</v>
      </c>
      <c r="C52" s="18" t="s">
        <v>99</v>
      </c>
      <c r="D52" s="150"/>
      <c r="E52" s="150"/>
      <c r="F52" s="150">
        <v>6</v>
      </c>
      <c r="G52" s="150">
        <v>1.25</v>
      </c>
      <c r="H52" s="150">
        <v>6</v>
      </c>
      <c r="I52" s="150">
        <v>1</v>
      </c>
      <c r="J52" s="151">
        <f t="shared" si="3"/>
        <v>13.5</v>
      </c>
      <c r="K52" s="150">
        <v>0</v>
      </c>
      <c r="L52" s="121">
        <f t="shared" si="2"/>
        <v>13.5</v>
      </c>
      <c r="M52" s="120" t="s">
        <v>321</v>
      </c>
    </row>
    <row r="53" spans="1:13" ht="15">
      <c r="A53" s="8" t="s">
        <v>40</v>
      </c>
      <c r="B53" s="8" t="s">
        <v>62</v>
      </c>
      <c r="C53" s="9" t="s">
        <v>91</v>
      </c>
      <c r="D53" s="149">
        <v>6</v>
      </c>
      <c r="E53" s="149">
        <v>1</v>
      </c>
      <c r="F53" s="149">
        <v>6</v>
      </c>
      <c r="G53" s="149">
        <v>1.25</v>
      </c>
      <c r="H53" s="149"/>
      <c r="I53" s="149"/>
      <c r="J53" s="152">
        <f t="shared" si="3"/>
        <v>13.5</v>
      </c>
      <c r="K53" s="149">
        <v>0</v>
      </c>
      <c r="L53" s="121">
        <f t="shared" si="2"/>
        <v>13.5</v>
      </c>
      <c r="M53" s="128" t="s">
        <v>276</v>
      </c>
    </row>
    <row r="54" spans="1:13" ht="15">
      <c r="A54" s="16" t="s">
        <v>164</v>
      </c>
      <c r="B54" s="16" t="s">
        <v>165</v>
      </c>
      <c r="C54" s="18" t="s">
        <v>96</v>
      </c>
      <c r="D54" s="150">
        <v>6</v>
      </c>
      <c r="E54" s="150">
        <v>1.5</v>
      </c>
      <c r="F54" s="150">
        <v>3</v>
      </c>
      <c r="G54" s="150">
        <v>1.5</v>
      </c>
      <c r="H54" s="150"/>
      <c r="I54" s="150"/>
      <c r="J54" s="151">
        <f t="shared" si="3"/>
        <v>13.5</v>
      </c>
      <c r="K54" s="150">
        <v>0</v>
      </c>
      <c r="L54" s="121">
        <f t="shared" si="2"/>
        <v>13.5</v>
      </c>
      <c r="M54" s="120" t="s">
        <v>241</v>
      </c>
    </row>
    <row r="55" spans="1:13" ht="15">
      <c r="A55" s="8" t="s">
        <v>218</v>
      </c>
      <c r="B55" s="8" t="s">
        <v>69</v>
      </c>
      <c r="C55" s="9" t="s">
        <v>92</v>
      </c>
      <c r="D55" s="149"/>
      <c r="E55" s="149"/>
      <c r="F55" s="149"/>
      <c r="G55" s="149"/>
      <c r="H55" s="149">
        <v>10</v>
      </c>
      <c r="I55" s="149">
        <v>1.25</v>
      </c>
      <c r="J55" s="151">
        <f t="shared" si="3"/>
        <v>12.5</v>
      </c>
      <c r="K55" s="149">
        <v>0</v>
      </c>
      <c r="L55" s="121">
        <f t="shared" si="2"/>
        <v>12.5</v>
      </c>
      <c r="M55" s="128" t="s">
        <v>277</v>
      </c>
    </row>
    <row r="56" spans="1:13" ht="15">
      <c r="A56" s="8" t="s">
        <v>219</v>
      </c>
      <c r="B56" s="8" t="s">
        <v>76</v>
      </c>
      <c r="C56" s="17" t="s">
        <v>91</v>
      </c>
      <c r="D56" s="150"/>
      <c r="E56" s="150"/>
      <c r="F56" s="150"/>
      <c r="G56" s="150"/>
      <c r="H56" s="150">
        <v>10</v>
      </c>
      <c r="I56" s="150">
        <v>1.25</v>
      </c>
      <c r="J56" s="151">
        <f t="shared" si="3"/>
        <v>12.5</v>
      </c>
      <c r="K56" s="150">
        <v>0</v>
      </c>
      <c r="L56" s="121">
        <f aca="true" t="shared" si="4" ref="L56:L87">SUM(J56+K56)</f>
        <v>12.5</v>
      </c>
      <c r="M56" s="120" t="s">
        <v>278</v>
      </c>
    </row>
    <row r="57" spans="1:13" ht="15">
      <c r="A57" s="16" t="s">
        <v>167</v>
      </c>
      <c r="B57" s="16" t="s">
        <v>84</v>
      </c>
      <c r="C57" s="18" t="s">
        <v>96</v>
      </c>
      <c r="D57" s="150">
        <v>2</v>
      </c>
      <c r="E57" s="150">
        <v>1.5</v>
      </c>
      <c r="F57" s="150"/>
      <c r="G57" s="150"/>
      <c r="H57" s="150">
        <v>6</v>
      </c>
      <c r="I57" s="150">
        <v>1.5</v>
      </c>
      <c r="J57" s="151">
        <f t="shared" si="3"/>
        <v>12</v>
      </c>
      <c r="K57" s="150">
        <v>0</v>
      </c>
      <c r="L57" s="121">
        <f t="shared" si="4"/>
        <v>12</v>
      </c>
      <c r="M57" s="128" t="s">
        <v>242</v>
      </c>
    </row>
    <row r="58" spans="1:13" ht="15">
      <c r="A58" s="8" t="s">
        <v>32</v>
      </c>
      <c r="B58" s="8" t="s">
        <v>73</v>
      </c>
      <c r="C58" s="9" t="s">
        <v>92</v>
      </c>
      <c r="D58" s="149"/>
      <c r="E58" s="149"/>
      <c r="F58" s="149">
        <v>9</v>
      </c>
      <c r="G58" s="149">
        <v>1.25</v>
      </c>
      <c r="H58" s="149"/>
      <c r="I58" s="149"/>
      <c r="J58" s="151">
        <f t="shared" si="3"/>
        <v>11.25</v>
      </c>
      <c r="K58" s="149">
        <v>0</v>
      </c>
      <c r="L58" s="121">
        <f t="shared" si="4"/>
        <v>11.25</v>
      </c>
      <c r="M58" s="120" t="s">
        <v>279</v>
      </c>
    </row>
    <row r="59" spans="1:13" ht="15">
      <c r="A59" s="8" t="s">
        <v>191</v>
      </c>
      <c r="B59" s="8" t="s">
        <v>153</v>
      </c>
      <c r="C59" s="9" t="s">
        <v>93</v>
      </c>
      <c r="D59" s="149"/>
      <c r="E59" s="149"/>
      <c r="F59" s="149">
        <v>9</v>
      </c>
      <c r="G59" s="149">
        <v>1.25</v>
      </c>
      <c r="H59" s="149"/>
      <c r="I59" s="149"/>
      <c r="J59" s="151">
        <f t="shared" si="3"/>
        <v>11.25</v>
      </c>
      <c r="K59" s="149">
        <v>0</v>
      </c>
      <c r="L59" s="121">
        <f t="shared" si="4"/>
        <v>11.25</v>
      </c>
      <c r="M59" s="128" t="s">
        <v>280</v>
      </c>
    </row>
    <row r="60" spans="1:13" ht="15">
      <c r="A60" s="16" t="s">
        <v>64</v>
      </c>
      <c r="B60" s="16" t="s">
        <v>65</v>
      </c>
      <c r="C60" s="18" t="s">
        <v>98</v>
      </c>
      <c r="D60" s="150">
        <v>4</v>
      </c>
      <c r="E60" s="150">
        <v>1.5</v>
      </c>
      <c r="F60" s="150"/>
      <c r="G60" s="150"/>
      <c r="H60" s="150">
        <v>4</v>
      </c>
      <c r="I60" s="150">
        <v>1.25</v>
      </c>
      <c r="J60" s="152">
        <f t="shared" si="3"/>
        <v>11</v>
      </c>
      <c r="K60" s="150">
        <v>0</v>
      </c>
      <c r="L60" s="121">
        <f t="shared" si="4"/>
        <v>11</v>
      </c>
      <c r="M60" s="120" t="s">
        <v>281</v>
      </c>
    </row>
    <row r="61" spans="1:13" ht="15">
      <c r="A61" s="16" t="s">
        <v>115</v>
      </c>
      <c r="B61" s="16" t="s">
        <v>80</v>
      </c>
      <c r="C61" s="18" t="s">
        <v>96</v>
      </c>
      <c r="D61" s="150">
        <v>4</v>
      </c>
      <c r="E61" s="150">
        <v>1.5</v>
      </c>
      <c r="F61" s="150">
        <v>3</v>
      </c>
      <c r="G61" s="150">
        <v>1.5</v>
      </c>
      <c r="H61" s="150"/>
      <c r="I61" s="150"/>
      <c r="J61" s="151">
        <f t="shared" si="3"/>
        <v>10.5</v>
      </c>
      <c r="K61" s="150">
        <v>0</v>
      </c>
      <c r="L61" s="121">
        <f t="shared" si="4"/>
        <v>10.5</v>
      </c>
      <c r="M61" s="128" t="s">
        <v>282</v>
      </c>
    </row>
    <row r="62" spans="1:13" ht="15">
      <c r="A62" s="8" t="s">
        <v>58</v>
      </c>
      <c r="B62" s="8" t="s">
        <v>71</v>
      </c>
      <c r="C62" s="9" t="s">
        <v>94</v>
      </c>
      <c r="D62" s="149">
        <v>3</v>
      </c>
      <c r="E62" s="149">
        <v>1</v>
      </c>
      <c r="F62" s="149">
        <v>6</v>
      </c>
      <c r="G62" s="149">
        <v>1.25</v>
      </c>
      <c r="H62" s="149"/>
      <c r="I62" s="149"/>
      <c r="J62" s="151">
        <f t="shared" si="3"/>
        <v>10.5</v>
      </c>
      <c r="K62" s="149">
        <v>0</v>
      </c>
      <c r="L62" s="121">
        <f t="shared" si="4"/>
        <v>10.5</v>
      </c>
      <c r="M62" s="120" t="s">
        <v>243</v>
      </c>
    </row>
    <row r="63" spans="1:13" ht="15">
      <c r="A63" s="16" t="s">
        <v>209</v>
      </c>
      <c r="B63" s="16" t="s">
        <v>117</v>
      </c>
      <c r="C63" s="18" t="s">
        <v>99</v>
      </c>
      <c r="D63" s="150"/>
      <c r="E63" s="150"/>
      <c r="F63" s="150"/>
      <c r="G63" s="150"/>
      <c r="H63" s="150">
        <v>10</v>
      </c>
      <c r="I63" s="150">
        <v>1</v>
      </c>
      <c r="J63" s="151">
        <f t="shared" si="3"/>
        <v>10</v>
      </c>
      <c r="K63" s="150">
        <v>0</v>
      </c>
      <c r="L63" s="121">
        <f t="shared" si="4"/>
        <v>10</v>
      </c>
      <c r="M63" s="128" t="s">
        <v>283</v>
      </c>
    </row>
    <row r="64" spans="1:13" ht="15">
      <c r="A64" s="8" t="s">
        <v>38</v>
      </c>
      <c r="B64" s="8" t="s">
        <v>61</v>
      </c>
      <c r="C64" s="17" t="s">
        <v>91</v>
      </c>
      <c r="D64" s="150">
        <v>10</v>
      </c>
      <c r="E64" s="150">
        <v>1</v>
      </c>
      <c r="F64" s="150"/>
      <c r="G64" s="150"/>
      <c r="H64" s="150"/>
      <c r="I64" s="150"/>
      <c r="J64" s="151">
        <f t="shared" si="3"/>
        <v>10</v>
      </c>
      <c r="K64" s="150">
        <v>0</v>
      </c>
      <c r="L64" s="121">
        <f t="shared" si="4"/>
        <v>10</v>
      </c>
      <c r="M64" s="120" t="s">
        <v>284</v>
      </c>
    </row>
    <row r="65" spans="1:13" ht="15">
      <c r="A65" s="16" t="s">
        <v>25</v>
      </c>
      <c r="B65" s="16" t="s">
        <v>72</v>
      </c>
      <c r="C65" s="18" t="s">
        <v>97</v>
      </c>
      <c r="D65" s="150"/>
      <c r="E65" s="150"/>
      <c r="F65" s="150">
        <v>6</v>
      </c>
      <c r="G65" s="150">
        <v>1.5</v>
      </c>
      <c r="H65" s="150"/>
      <c r="I65" s="150"/>
      <c r="J65" s="153">
        <f aca="true" t="shared" si="5" ref="J65:J94">SUM(D65*E65+F65*G65+H65*I65)</f>
        <v>9</v>
      </c>
      <c r="K65" s="150">
        <v>0</v>
      </c>
      <c r="L65" s="121">
        <f t="shared" si="4"/>
        <v>9</v>
      </c>
      <c r="M65" s="128" t="s">
        <v>224</v>
      </c>
    </row>
    <row r="66" spans="1:13" ht="15">
      <c r="A66" s="16" t="s">
        <v>116</v>
      </c>
      <c r="B66" s="16" t="s">
        <v>198</v>
      </c>
      <c r="C66" s="18" t="s">
        <v>97</v>
      </c>
      <c r="D66" s="150"/>
      <c r="E66" s="150"/>
      <c r="F66" s="150"/>
      <c r="G66" s="150"/>
      <c r="H66" s="150">
        <v>6</v>
      </c>
      <c r="I66" s="150">
        <v>1.5</v>
      </c>
      <c r="J66" s="153">
        <f t="shared" si="5"/>
        <v>9</v>
      </c>
      <c r="K66" s="150">
        <v>0</v>
      </c>
      <c r="L66" s="121">
        <f t="shared" si="4"/>
        <v>9</v>
      </c>
      <c r="M66" s="120" t="s">
        <v>322</v>
      </c>
    </row>
    <row r="67" spans="1:13" ht="15">
      <c r="A67" s="16" t="s">
        <v>8</v>
      </c>
      <c r="B67" s="16" t="s">
        <v>62</v>
      </c>
      <c r="C67" s="18" t="s">
        <v>95</v>
      </c>
      <c r="D67" s="150"/>
      <c r="E67" s="150"/>
      <c r="F67" s="150">
        <v>6</v>
      </c>
      <c r="G67" s="150">
        <v>1.5</v>
      </c>
      <c r="H67" s="150"/>
      <c r="I67" s="150"/>
      <c r="J67" s="153">
        <f t="shared" si="5"/>
        <v>9</v>
      </c>
      <c r="K67" s="150">
        <v>0</v>
      </c>
      <c r="L67" s="121">
        <f t="shared" si="4"/>
        <v>9</v>
      </c>
      <c r="M67" s="128" t="s">
        <v>244</v>
      </c>
    </row>
    <row r="68" spans="1:13" ht="15">
      <c r="A68" s="16" t="s">
        <v>180</v>
      </c>
      <c r="B68" s="16" t="s">
        <v>73</v>
      </c>
      <c r="C68" s="18" t="s">
        <v>95</v>
      </c>
      <c r="D68" s="150"/>
      <c r="E68" s="150"/>
      <c r="F68" s="150">
        <v>6</v>
      </c>
      <c r="G68" s="150">
        <v>1.5</v>
      </c>
      <c r="H68" s="150"/>
      <c r="I68" s="150"/>
      <c r="J68" s="153">
        <f t="shared" si="5"/>
        <v>9</v>
      </c>
      <c r="K68" s="150">
        <v>0</v>
      </c>
      <c r="L68" s="121">
        <f t="shared" si="4"/>
        <v>9</v>
      </c>
      <c r="M68" s="120" t="s">
        <v>228</v>
      </c>
    </row>
    <row r="69" spans="1:13" ht="15">
      <c r="A69" s="16" t="s">
        <v>182</v>
      </c>
      <c r="B69" s="16" t="s">
        <v>62</v>
      </c>
      <c r="C69" s="18" t="s">
        <v>96</v>
      </c>
      <c r="D69" s="150"/>
      <c r="E69" s="150"/>
      <c r="F69" s="150">
        <v>6</v>
      </c>
      <c r="G69" s="150">
        <v>1.5</v>
      </c>
      <c r="H69" s="150"/>
      <c r="I69" s="150"/>
      <c r="J69" s="147">
        <f t="shared" si="5"/>
        <v>9</v>
      </c>
      <c r="K69" s="150">
        <v>0</v>
      </c>
      <c r="L69" s="121">
        <f t="shared" si="4"/>
        <v>9</v>
      </c>
      <c r="M69" s="128" t="s">
        <v>285</v>
      </c>
    </row>
    <row r="70" spans="1:13" ht="15">
      <c r="A70" s="16" t="s">
        <v>22</v>
      </c>
      <c r="B70" s="16" t="s">
        <v>117</v>
      </c>
      <c r="C70" s="18" t="s">
        <v>97</v>
      </c>
      <c r="D70" s="150"/>
      <c r="E70" s="150"/>
      <c r="F70" s="150">
        <v>6</v>
      </c>
      <c r="G70" s="150">
        <v>1.5</v>
      </c>
      <c r="H70" s="150"/>
      <c r="I70" s="150"/>
      <c r="J70" s="153">
        <f t="shared" si="5"/>
        <v>9</v>
      </c>
      <c r="K70" s="150">
        <v>0</v>
      </c>
      <c r="L70" s="121">
        <f t="shared" si="4"/>
        <v>9</v>
      </c>
      <c r="M70" s="120" t="s">
        <v>245</v>
      </c>
    </row>
    <row r="71" spans="1:13" ht="15">
      <c r="A71" s="16" t="s">
        <v>154</v>
      </c>
      <c r="B71" s="16" t="s">
        <v>66</v>
      </c>
      <c r="C71" s="18" t="s">
        <v>97</v>
      </c>
      <c r="D71" s="150">
        <v>2</v>
      </c>
      <c r="E71" s="150">
        <v>1.5</v>
      </c>
      <c r="F71" s="150"/>
      <c r="G71" s="150"/>
      <c r="H71" s="150">
        <v>4</v>
      </c>
      <c r="I71" s="150">
        <v>1.5</v>
      </c>
      <c r="J71" s="147">
        <f t="shared" si="5"/>
        <v>9</v>
      </c>
      <c r="K71" s="150">
        <v>0</v>
      </c>
      <c r="L71" s="121">
        <f t="shared" si="4"/>
        <v>9</v>
      </c>
      <c r="M71" s="128" t="s">
        <v>286</v>
      </c>
    </row>
    <row r="72" spans="1:13" ht="15">
      <c r="A72" s="16" t="s">
        <v>59</v>
      </c>
      <c r="B72" s="16" t="s">
        <v>62</v>
      </c>
      <c r="C72" s="18" t="s">
        <v>98</v>
      </c>
      <c r="D72" s="150"/>
      <c r="E72" s="150"/>
      <c r="F72" s="150">
        <v>6</v>
      </c>
      <c r="G72" s="150">
        <v>1.5</v>
      </c>
      <c r="H72" s="150"/>
      <c r="I72" s="150"/>
      <c r="J72" s="147">
        <f t="shared" si="5"/>
        <v>9</v>
      </c>
      <c r="K72" s="150">
        <v>0</v>
      </c>
      <c r="L72" s="121">
        <f t="shared" si="4"/>
        <v>9</v>
      </c>
      <c r="M72" s="120" t="s">
        <v>287</v>
      </c>
    </row>
    <row r="73" spans="1:13" ht="15">
      <c r="A73" s="16" t="s">
        <v>29</v>
      </c>
      <c r="B73" s="16" t="s">
        <v>71</v>
      </c>
      <c r="C73" s="9" t="s">
        <v>193</v>
      </c>
      <c r="D73" s="150"/>
      <c r="E73" s="150"/>
      <c r="F73" s="150">
        <v>9</v>
      </c>
      <c r="G73" s="150">
        <v>1</v>
      </c>
      <c r="H73" s="150"/>
      <c r="I73" s="150"/>
      <c r="J73" s="147">
        <f t="shared" si="5"/>
        <v>9</v>
      </c>
      <c r="K73" s="149">
        <v>0</v>
      </c>
      <c r="L73" s="121">
        <f t="shared" si="4"/>
        <v>9</v>
      </c>
      <c r="M73" s="128" t="s">
        <v>288</v>
      </c>
    </row>
    <row r="74" spans="1:13" ht="15">
      <c r="A74" s="16" t="s">
        <v>189</v>
      </c>
      <c r="B74" s="16" t="s">
        <v>190</v>
      </c>
      <c r="C74" s="18" t="s">
        <v>100</v>
      </c>
      <c r="D74" s="150"/>
      <c r="E74" s="150"/>
      <c r="F74" s="150">
        <v>3</v>
      </c>
      <c r="G74" s="150">
        <v>1.25</v>
      </c>
      <c r="H74" s="150">
        <v>4</v>
      </c>
      <c r="I74" s="150">
        <v>1.25</v>
      </c>
      <c r="J74" s="147">
        <f t="shared" si="5"/>
        <v>8.75</v>
      </c>
      <c r="K74" s="150">
        <v>0</v>
      </c>
      <c r="L74" s="123">
        <f t="shared" si="4"/>
        <v>8.75</v>
      </c>
      <c r="M74" s="120" t="s">
        <v>246</v>
      </c>
    </row>
    <row r="75" spans="1:13" ht="15">
      <c r="A75" s="16" t="s">
        <v>114</v>
      </c>
      <c r="B75" s="16" t="s">
        <v>65</v>
      </c>
      <c r="C75" s="18" t="s">
        <v>95</v>
      </c>
      <c r="D75" s="150">
        <v>4</v>
      </c>
      <c r="E75" s="150">
        <v>1.25</v>
      </c>
      <c r="F75" s="150"/>
      <c r="G75" s="150"/>
      <c r="H75" s="150">
        <v>2</v>
      </c>
      <c r="I75" s="150">
        <v>1.5</v>
      </c>
      <c r="J75" s="147">
        <f t="shared" si="5"/>
        <v>8</v>
      </c>
      <c r="K75" s="150">
        <v>0</v>
      </c>
      <c r="L75" s="121">
        <f t="shared" si="4"/>
        <v>8</v>
      </c>
      <c r="M75" s="128" t="s">
        <v>289</v>
      </c>
    </row>
    <row r="76" spans="1:13" ht="15">
      <c r="A76" s="16" t="s">
        <v>120</v>
      </c>
      <c r="B76" s="16" t="s">
        <v>80</v>
      </c>
      <c r="C76" s="18" t="s">
        <v>99</v>
      </c>
      <c r="D76" s="150"/>
      <c r="E76" s="150"/>
      <c r="F76" s="150">
        <v>6</v>
      </c>
      <c r="G76" s="150">
        <v>1.25</v>
      </c>
      <c r="H76" s="150"/>
      <c r="I76" s="150"/>
      <c r="J76" s="147">
        <f t="shared" si="5"/>
        <v>7.5</v>
      </c>
      <c r="K76" s="150">
        <v>0</v>
      </c>
      <c r="L76" s="121">
        <f t="shared" si="4"/>
        <v>7.5</v>
      </c>
      <c r="M76" s="120" t="s">
        <v>290</v>
      </c>
    </row>
    <row r="77" spans="1:13" ht="15">
      <c r="A77" s="8" t="s">
        <v>38</v>
      </c>
      <c r="B77" s="8" t="s">
        <v>61</v>
      </c>
      <c r="C77" s="9" t="s">
        <v>92</v>
      </c>
      <c r="D77" s="149"/>
      <c r="E77" s="149"/>
      <c r="F77" s="149">
        <v>6</v>
      </c>
      <c r="G77" s="149">
        <v>1.25</v>
      </c>
      <c r="H77" s="149"/>
      <c r="I77" s="149"/>
      <c r="J77" s="147">
        <f t="shared" si="5"/>
        <v>7.5</v>
      </c>
      <c r="K77" s="149">
        <v>0</v>
      </c>
      <c r="L77" s="121">
        <f t="shared" si="4"/>
        <v>7.5</v>
      </c>
      <c r="M77" s="128" t="s">
        <v>291</v>
      </c>
    </row>
    <row r="78" spans="1:13" ht="15">
      <c r="A78" s="16" t="s">
        <v>206</v>
      </c>
      <c r="B78" s="16" t="s">
        <v>72</v>
      </c>
      <c r="C78" s="18" t="s">
        <v>98</v>
      </c>
      <c r="D78" s="150"/>
      <c r="E78" s="150"/>
      <c r="F78" s="150"/>
      <c r="G78" s="150"/>
      <c r="H78" s="150">
        <v>6</v>
      </c>
      <c r="I78" s="150">
        <v>1.25</v>
      </c>
      <c r="J78" s="147">
        <f t="shared" si="5"/>
        <v>7.5</v>
      </c>
      <c r="K78" s="150">
        <v>0</v>
      </c>
      <c r="L78" s="121">
        <f t="shared" si="4"/>
        <v>7.5</v>
      </c>
      <c r="M78" s="120" t="s">
        <v>292</v>
      </c>
    </row>
    <row r="79" spans="1:13" ht="15">
      <c r="A79" s="8" t="s">
        <v>192</v>
      </c>
      <c r="B79" s="8" t="s">
        <v>69</v>
      </c>
      <c r="C79" s="9" t="s">
        <v>93</v>
      </c>
      <c r="D79" s="149"/>
      <c r="E79" s="149"/>
      <c r="F79" s="149">
        <v>6</v>
      </c>
      <c r="G79" s="149">
        <v>1.25</v>
      </c>
      <c r="H79" s="149"/>
      <c r="I79" s="149"/>
      <c r="J79" s="147">
        <f t="shared" si="5"/>
        <v>7.5</v>
      </c>
      <c r="K79" s="149">
        <v>0</v>
      </c>
      <c r="L79" s="121">
        <f t="shared" si="4"/>
        <v>7.5</v>
      </c>
      <c r="M79" s="128" t="s">
        <v>293</v>
      </c>
    </row>
    <row r="80" spans="1:13" ht="15">
      <c r="A80" s="8" t="s">
        <v>217</v>
      </c>
      <c r="B80" s="8" t="s">
        <v>72</v>
      </c>
      <c r="C80" s="9" t="s">
        <v>92</v>
      </c>
      <c r="D80" s="149"/>
      <c r="E80" s="149"/>
      <c r="F80" s="149"/>
      <c r="G80" s="149"/>
      <c r="H80" s="149">
        <v>6</v>
      </c>
      <c r="I80" s="149">
        <v>1.25</v>
      </c>
      <c r="J80" s="147">
        <f t="shared" si="5"/>
        <v>7.5</v>
      </c>
      <c r="K80" s="149">
        <v>0</v>
      </c>
      <c r="L80" s="121">
        <f t="shared" si="4"/>
        <v>7.5</v>
      </c>
      <c r="M80" s="120" t="s">
        <v>294</v>
      </c>
    </row>
    <row r="81" spans="1:13" ht="15">
      <c r="A81" s="8" t="s">
        <v>220</v>
      </c>
      <c r="B81" s="8" t="s">
        <v>68</v>
      </c>
      <c r="C81" s="17" t="s">
        <v>91</v>
      </c>
      <c r="D81" s="150"/>
      <c r="E81" s="150"/>
      <c r="F81" s="150"/>
      <c r="G81" s="150"/>
      <c r="H81" s="150">
        <v>6</v>
      </c>
      <c r="I81" s="150">
        <v>1.25</v>
      </c>
      <c r="J81" s="147">
        <f t="shared" si="5"/>
        <v>7.5</v>
      </c>
      <c r="K81" s="150">
        <v>0</v>
      </c>
      <c r="L81" s="121">
        <f t="shared" si="4"/>
        <v>7.5</v>
      </c>
      <c r="M81" s="128" t="s">
        <v>295</v>
      </c>
    </row>
    <row r="82" spans="1:13" ht="15">
      <c r="A82" s="8" t="s">
        <v>75</v>
      </c>
      <c r="B82" s="8" t="s">
        <v>79</v>
      </c>
      <c r="C82" s="17" t="s">
        <v>91</v>
      </c>
      <c r="D82" s="150"/>
      <c r="E82" s="150"/>
      <c r="F82" s="150">
        <v>6</v>
      </c>
      <c r="G82" s="150">
        <v>1.25</v>
      </c>
      <c r="H82" s="150"/>
      <c r="I82" s="150"/>
      <c r="J82" s="147">
        <f t="shared" si="5"/>
        <v>7.5</v>
      </c>
      <c r="K82" s="150">
        <v>0</v>
      </c>
      <c r="L82" s="121">
        <f t="shared" si="4"/>
        <v>7.5</v>
      </c>
      <c r="M82" s="120" t="s">
        <v>296</v>
      </c>
    </row>
    <row r="83" spans="1:13" ht="15">
      <c r="A83" s="16" t="s">
        <v>9</v>
      </c>
      <c r="B83" s="16" t="s">
        <v>66</v>
      </c>
      <c r="C83" s="18" t="s">
        <v>96</v>
      </c>
      <c r="D83" s="150">
        <v>4</v>
      </c>
      <c r="E83" s="150">
        <v>1.5</v>
      </c>
      <c r="F83" s="150"/>
      <c r="G83" s="150"/>
      <c r="H83" s="150"/>
      <c r="I83" s="150"/>
      <c r="J83" s="147">
        <f t="shared" si="5"/>
        <v>6</v>
      </c>
      <c r="K83" s="150">
        <v>0</v>
      </c>
      <c r="L83" s="121">
        <f t="shared" si="4"/>
        <v>6</v>
      </c>
      <c r="M83" s="128" t="s">
        <v>297</v>
      </c>
    </row>
    <row r="84" spans="1:13" ht="15">
      <c r="A84" s="16" t="s">
        <v>204</v>
      </c>
      <c r="B84" s="16" t="s">
        <v>66</v>
      </c>
      <c r="C84" s="18" t="s">
        <v>97</v>
      </c>
      <c r="D84" s="150"/>
      <c r="E84" s="150"/>
      <c r="F84" s="150"/>
      <c r="G84" s="150"/>
      <c r="H84" s="150">
        <v>4</v>
      </c>
      <c r="I84" s="150">
        <v>1.5</v>
      </c>
      <c r="J84" s="147">
        <f t="shared" si="5"/>
        <v>6</v>
      </c>
      <c r="K84" s="150">
        <v>0</v>
      </c>
      <c r="L84" s="121">
        <f t="shared" si="4"/>
        <v>6</v>
      </c>
      <c r="M84" s="120" t="s">
        <v>194</v>
      </c>
    </row>
    <row r="85" spans="1:13" ht="15">
      <c r="A85" s="16" t="s">
        <v>7</v>
      </c>
      <c r="B85" s="16" t="s">
        <v>61</v>
      </c>
      <c r="C85" s="18" t="s">
        <v>95</v>
      </c>
      <c r="D85" s="150"/>
      <c r="E85" s="150"/>
      <c r="F85" s="150"/>
      <c r="G85" s="150"/>
      <c r="H85" s="150">
        <v>4</v>
      </c>
      <c r="I85" s="150">
        <v>1.5</v>
      </c>
      <c r="J85" s="147">
        <f t="shared" si="5"/>
        <v>6</v>
      </c>
      <c r="K85" s="150">
        <v>0</v>
      </c>
      <c r="L85" s="121">
        <f t="shared" si="4"/>
        <v>6</v>
      </c>
      <c r="M85" s="128" t="s">
        <v>247</v>
      </c>
    </row>
    <row r="86" spans="1:13" ht="15">
      <c r="A86" s="16" t="s">
        <v>172</v>
      </c>
      <c r="B86" s="16" t="s">
        <v>68</v>
      </c>
      <c r="C86" s="18" t="s">
        <v>97</v>
      </c>
      <c r="D86" s="150">
        <v>4</v>
      </c>
      <c r="E86" s="150">
        <v>1.5</v>
      </c>
      <c r="F86" s="150"/>
      <c r="G86" s="150"/>
      <c r="H86" s="150"/>
      <c r="I86" s="150"/>
      <c r="J86" s="147">
        <f t="shared" si="5"/>
        <v>6</v>
      </c>
      <c r="K86" s="150">
        <v>0</v>
      </c>
      <c r="L86" s="121">
        <f t="shared" si="4"/>
        <v>6</v>
      </c>
      <c r="M86" s="120" t="s">
        <v>225</v>
      </c>
    </row>
    <row r="87" spans="1:13" ht="15">
      <c r="A87" s="16" t="s">
        <v>173</v>
      </c>
      <c r="B87" s="16" t="s">
        <v>71</v>
      </c>
      <c r="C87" s="18" t="s">
        <v>97</v>
      </c>
      <c r="D87" s="150">
        <v>2</v>
      </c>
      <c r="E87" s="150">
        <v>1.5</v>
      </c>
      <c r="F87" s="150"/>
      <c r="G87" s="150"/>
      <c r="H87" s="150">
        <v>2</v>
      </c>
      <c r="I87" s="150">
        <v>1.5</v>
      </c>
      <c r="J87" s="147">
        <f t="shared" si="5"/>
        <v>6</v>
      </c>
      <c r="K87" s="150">
        <v>0</v>
      </c>
      <c r="L87" s="121">
        <f t="shared" si="4"/>
        <v>6</v>
      </c>
      <c r="M87" s="128" t="s">
        <v>298</v>
      </c>
    </row>
    <row r="88" spans="1:13" ht="15">
      <c r="A88" s="8" t="s">
        <v>54</v>
      </c>
      <c r="B88" s="8" t="s">
        <v>82</v>
      </c>
      <c r="C88" s="9" t="s">
        <v>52</v>
      </c>
      <c r="D88" s="149"/>
      <c r="E88" s="149"/>
      <c r="F88" s="149">
        <v>6</v>
      </c>
      <c r="G88" s="149">
        <v>1</v>
      </c>
      <c r="H88" s="149"/>
      <c r="I88" s="149"/>
      <c r="J88" s="147">
        <f t="shared" si="5"/>
        <v>6</v>
      </c>
      <c r="K88" s="149">
        <v>0</v>
      </c>
      <c r="L88" s="121">
        <f>SUM(J88+K88)</f>
        <v>6</v>
      </c>
      <c r="M88" s="120" t="s">
        <v>299</v>
      </c>
    </row>
    <row r="89" spans="1:13" ht="15">
      <c r="A89" s="16" t="s">
        <v>15</v>
      </c>
      <c r="B89" s="16" t="s">
        <v>72</v>
      </c>
      <c r="C89" s="18" t="s">
        <v>98</v>
      </c>
      <c r="D89" s="150"/>
      <c r="E89" s="150"/>
      <c r="F89" s="150"/>
      <c r="G89" s="150"/>
      <c r="H89" s="150">
        <v>4</v>
      </c>
      <c r="I89" s="150">
        <v>1.25</v>
      </c>
      <c r="J89" s="147">
        <f t="shared" si="5"/>
        <v>5</v>
      </c>
      <c r="K89" s="150">
        <v>0</v>
      </c>
      <c r="L89" s="121">
        <f>SUM(J89+K89)</f>
        <v>5</v>
      </c>
      <c r="M89" s="128" t="s">
        <v>300</v>
      </c>
    </row>
    <row r="90" spans="1:13" ht="15">
      <c r="A90" s="16" t="s">
        <v>169</v>
      </c>
      <c r="B90" s="16" t="s">
        <v>117</v>
      </c>
      <c r="C90" s="18" t="s">
        <v>95</v>
      </c>
      <c r="D90" s="150">
        <v>4</v>
      </c>
      <c r="E90" s="150">
        <v>1.25</v>
      </c>
      <c r="F90" s="150"/>
      <c r="G90" s="150"/>
      <c r="H90" s="150"/>
      <c r="I90" s="150"/>
      <c r="J90" s="147">
        <f t="shared" si="5"/>
        <v>5</v>
      </c>
      <c r="K90" s="150">
        <v>0</v>
      </c>
      <c r="L90" s="121">
        <f>SUM(J90+K90)</f>
        <v>5</v>
      </c>
      <c r="M90" s="120" t="s">
        <v>301</v>
      </c>
    </row>
    <row r="91" spans="1:13" ht="15">
      <c r="A91" s="16" t="s">
        <v>212</v>
      </c>
      <c r="B91" s="16" t="s">
        <v>213</v>
      </c>
      <c r="C91" s="18" t="s">
        <v>100</v>
      </c>
      <c r="D91" s="150"/>
      <c r="E91" s="150"/>
      <c r="F91" s="150"/>
      <c r="G91" s="150"/>
      <c r="H91" s="150">
        <v>4</v>
      </c>
      <c r="I91" s="150">
        <v>1.25</v>
      </c>
      <c r="J91" s="147">
        <f t="shared" si="5"/>
        <v>5</v>
      </c>
      <c r="K91" s="150">
        <v>0</v>
      </c>
      <c r="L91" s="123">
        <f>SUM(J91+K91)</f>
        <v>5</v>
      </c>
      <c r="M91" s="128" t="s">
        <v>248</v>
      </c>
    </row>
    <row r="92" spans="1:13" ht="15">
      <c r="A92" s="16" t="s">
        <v>17</v>
      </c>
      <c r="B92" s="16" t="s">
        <v>181</v>
      </c>
      <c r="C92" s="18" t="s">
        <v>95</v>
      </c>
      <c r="D92" s="150"/>
      <c r="E92" s="150"/>
      <c r="F92" s="150">
        <v>3</v>
      </c>
      <c r="G92" s="150">
        <v>1.5</v>
      </c>
      <c r="H92" s="150"/>
      <c r="I92" s="150"/>
      <c r="J92" s="147">
        <f t="shared" si="5"/>
        <v>4.5</v>
      </c>
      <c r="K92" s="150">
        <v>0</v>
      </c>
      <c r="L92" s="121">
        <f aca="true" t="shared" si="6" ref="L92:L112">SUM(J92+K92)</f>
        <v>4.5</v>
      </c>
      <c r="M92" s="120" t="s">
        <v>249</v>
      </c>
    </row>
    <row r="93" spans="1:13" ht="15">
      <c r="A93" s="16" t="s">
        <v>184</v>
      </c>
      <c r="B93" s="16" t="s">
        <v>61</v>
      </c>
      <c r="C93" s="18" t="s">
        <v>97</v>
      </c>
      <c r="D93" s="150"/>
      <c r="E93" s="150"/>
      <c r="F93" s="150">
        <v>3</v>
      </c>
      <c r="G93" s="150">
        <v>1.5</v>
      </c>
      <c r="H93" s="150"/>
      <c r="I93" s="150"/>
      <c r="J93" s="147">
        <f t="shared" si="5"/>
        <v>4.5</v>
      </c>
      <c r="K93" s="150">
        <v>0</v>
      </c>
      <c r="L93" s="121">
        <f t="shared" si="6"/>
        <v>4.5</v>
      </c>
      <c r="M93" s="128" t="s">
        <v>302</v>
      </c>
    </row>
    <row r="94" spans="1:13" ht="15">
      <c r="A94" s="16" t="s">
        <v>185</v>
      </c>
      <c r="B94" s="16" t="s">
        <v>79</v>
      </c>
      <c r="C94" s="18" t="s">
        <v>98</v>
      </c>
      <c r="D94" s="150"/>
      <c r="E94" s="150"/>
      <c r="F94" s="150">
        <v>3</v>
      </c>
      <c r="G94" s="150">
        <v>1.5</v>
      </c>
      <c r="H94" s="150"/>
      <c r="I94" s="150"/>
      <c r="J94" s="147">
        <f t="shared" si="5"/>
        <v>4.5</v>
      </c>
      <c r="K94" s="150">
        <v>0</v>
      </c>
      <c r="L94" s="121">
        <f t="shared" si="6"/>
        <v>4.5</v>
      </c>
      <c r="M94" s="120" t="s">
        <v>303</v>
      </c>
    </row>
    <row r="95" spans="1:13" ht="15">
      <c r="A95" s="16" t="s">
        <v>210</v>
      </c>
      <c r="B95" s="16" t="s">
        <v>73</v>
      </c>
      <c r="C95" s="18" t="s">
        <v>99</v>
      </c>
      <c r="D95" s="150"/>
      <c r="E95" s="150"/>
      <c r="F95" s="150"/>
      <c r="G95" s="150"/>
      <c r="H95" s="150">
        <v>4</v>
      </c>
      <c r="I95" s="150">
        <v>1</v>
      </c>
      <c r="J95" s="147">
        <f aca="true" t="shared" si="7" ref="J95:J113">SUM(D95*E95+F95*G95+H95*I95)</f>
        <v>4</v>
      </c>
      <c r="K95" s="150">
        <v>0</v>
      </c>
      <c r="L95" s="121">
        <f t="shared" si="6"/>
        <v>4</v>
      </c>
      <c r="M95" s="128" t="s">
        <v>304</v>
      </c>
    </row>
    <row r="96" spans="1:13" ht="15">
      <c r="A96" s="16" t="s">
        <v>186</v>
      </c>
      <c r="B96" s="16" t="s">
        <v>187</v>
      </c>
      <c r="C96" s="18" t="s">
        <v>99</v>
      </c>
      <c r="D96" s="150"/>
      <c r="E96" s="150"/>
      <c r="F96" s="150">
        <v>3</v>
      </c>
      <c r="G96" s="150">
        <v>1.25</v>
      </c>
      <c r="H96" s="150"/>
      <c r="I96" s="150"/>
      <c r="J96" s="147">
        <f t="shared" si="7"/>
        <v>3.75</v>
      </c>
      <c r="K96" s="150">
        <v>0</v>
      </c>
      <c r="L96" s="123">
        <f t="shared" si="6"/>
        <v>3.75</v>
      </c>
      <c r="M96" s="120" t="s">
        <v>305</v>
      </c>
    </row>
    <row r="97" spans="1:13" ht="15">
      <c r="A97" s="16" t="s">
        <v>188</v>
      </c>
      <c r="B97" s="16" t="s">
        <v>68</v>
      </c>
      <c r="C97" s="18" t="s">
        <v>100</v>
      </c>
      <c r="D97" s="150"/>
      <c r="E97" s="150"/>
      <c r="F97" s="150">
        <v>3</v>
      </c>
      <c r="G97" s="150">
        <v>1.25</v>
      </c>
      <c r="H97" s="150"/>
      <c r="I97" s="150"/>
      <c r="J97" s="147">
        <f t="shared" si="7"/>
        <v>3.75</v>
      </c>
      <c r="K97" s="150">
        <v>0</v>
      </c>
      <c r="L97" s="123">
        <f t="shared" si="6"/>
        <v>3.75</v>
      </c>
      <c r="M97" s="128" t="s">
        <v>306</v>
      </c>
    </row>
    <row r="98" spans="1:13" ht="15">
      <c r="A98" s="8" t="s">
        <v>33</v>
      </c>
      <c r="B98" s="8" t="s">
        <v>77</v>
      </c>
      <c r="C98" s="9" t="s">
        <v>91</v>
      </c>
      <c r="D98" s="149"/>
      <c r="E98" s="149"/>
      <c r="F98" s="149">
        <v>3</v>
      </c>
      <c r="G98" s="149">
        <v>1.25</v>
      </c>
      <c r="H98" s="149"/>
      <c r="I98" s="149"/>
      <c r="J98" s="147">
        <f t="shared" si="7"/>
        <v>3.75</v>
      </c>
      <c r="K98" s="149">
        <v>0</v>
      </c>
      <c r="L98" s="121">
        <f t="shared" si="6"/>
        <v>3.75</v>
      </c>
      <c r="M98" s="120" t="s">
        <v>307</v>
      </c>
    </row>
    <row r="99" spans="1:13" ht="15">
      <c r="A99" s="16" t="s">
        <v>55</v>
      </c>
      <c r="B99" s="16" t="s">
        <v>65</v>
      </c>
      <c r="C99" s="18" t="s">
        <v>96</v>
      </c>
      <c r="D99" s="150"/>
      <c r="E99" s="150"/>
      <c r="F99" s="150"/>
      <c r="G99" s="150"/>
      <c r="H99" s="150">
        <v>2</v>
      </c>
      <c r="I99" s="150">
        <v>1.5</v>
      </c>
      <c r="J99" s="147">
        <f t="shared" si="7"/>
        <v>3</v>
      </c>
      <c r="K99" s="150">
        <v>0</v>
      </c>
      <c r="L99" s="121">
        <f t="shared" si="6"/>
        <v>3</v>
      </c>
      <c r="M99" s="128" t="s">
        <v>323</v>
      </c>
    </row>
    <row r="100" spans="1:13" ht="15">
      <c r="A100" s="16" t="s">
        <v>57</v>
      </c>
      <c r="B100" s="16" t="s">
        <v>74</v>
      </c>
      <c r="C100" s="18" t="s">
        <v>95</v>
      </c>
      <c r="D100" s="150"/>
      <c r="E100" s="150"/>
      <c r="F100" s="150"/>
      <c r="G100" s="150"/>
      <c r="H100" s="150">
        <v>2</v>
      </c>
      <c r="I100" s="150">
        <v>1.5</v>
      </c>
      <c r="J100" s="147">
        <f t="shared" si="7"/>
        <v>3</v>
      </c>
      <c r="K100" s="150">
        <v>0</v>
      </c>
      <c r="L100" s="121">
        <f t="shared" si="6"/>
        <v>3</v>
      </c>
      <c r="M100" s="120" t="s">
        <v>308</v>
      </c>
    </row>
    <row r="101" spans="1:13" ht="15">
      <c r="A101" s="16" t="s">
        <v>203</v>
      </c>
      <c r="B101" s="16" t="s">
        <v>72</v>
      </c>
      <c r="C101" s="18" t="s">
        <v>96</v>
      </c>
      <c r="D101" s="150"/>
      <c r="E101" s="150"/>
      <c r="F101" s="150"/>
      <c r="G101" s="150"/>
      <c r="H101" s="150">
        <v>2</v>
      </c>
      <c r="I101" s="150">
        <v>1.5</v>
      </c>
      <c r="J101" s="147">
        <f t="shared" si="7"/>
        <v>3</v>
      </c>
      <c r="K101" s="150">
        <v>0</v>
      </c>
      <c r="L101" s="121">
        <f t="shared" si="6"/>
        <v>3</v>
      </c>
      <c r="M101" s="128" t="s">
        <v>309</v>
      </c>
    </row>
    <row r="102" spans="1:13" ht="15">
      <c r="A102" s="16" t="s">
        <v>166</v>
      </c>
      <c r="B102" s="16" t="s">
        <v>84</v>
      </c>
      <c r="C102" s="18" t="s">
        <v>96</v>
      </c>
      <c r="D102" s="150">
        <v>2</v>
      </c>
      <c r="E102" s="150">
        <v>1.5</v>
      </c>
      <c r="F102" s="150"/>
      <c r="G102" s="150"/>
      <c r="H102" s="150"/>
      <c r="I102" s="150"/>
      <c r="J102" s="147">
        <f t="shared" si="7"/>
        <v>3</v>
      </c>
      <c r="K102" s="150">
        <v>0</v>
      </c>
      <c r="L102" s="121">
        <f t="shared" si="6"/>
        <v>3</v>
      </c>
      <c r="M102" s="120" t="s">
        <v>310</v>
      </c>
    </row>
    <row r="103" spans="1:13" ht="15">
      <c r="A103" s="16" t="s">
        <v>205</v>
      </c>
      <c r="B103" s="16" t="s">
        <v>61</v>
      </c>
      <c r="C103" s="18" t="s">
        <v>97</v>
      </c>
      <c r="D103" s="150"/>
      <c r="E103" s="150"/>
      <c r="F103" s="150"/>
      <c r="G103" s="150"/>
      <c r="H103" s="150">
        <v>2</v>
      </c>
      <c r="I103" s="150">
        <v>1.5</v>
      </c>
      <c r="J103" s="147">
        <f t="shared" si="7"/>
        <v>3</v>
      </c>
      <c r="K103" s="150">
        <v>0</v>
      </c>
      <c r="L103" s="121">
        <f t="shared" si="6"/>
        <v>3</v>
      </c>
      <c r="M103" s="128" t="s">
        <v>311</v>
      </c>
    </row>
    <row r="104" spans="1:13" ht="15">
      <c r="A104" s="16" t="s">
        <v>176</v>
      </c>
      <c r="B104" s="16" t="s">
        <v>72</v>
      </c>
      <c r="C104" s="18" t="s">
        <v>98</v>
      </c>
      <c r="D104" s="150">
        <v>2</v>
      </c>
      <c r="E104" s="150">
        <v>1.5</v>
      </c>
      <c r="F104" s="150"/>
      <c r="G104" s="150"/>
      <c r="H104" s="150"/>
      <c r="I104" s="150"/>
      <c r="J104" s="147">
        <f t="shared" si="7"/>
        <v>3</v>
      </c>
      <c r="K104" s="150">
        <v>0</v>
      </c>
      <c r="L104" s="121">
        <f t="shared" si="6"/>
        <v>3</v>
      </c>
      <c r="M104" s="120" t="s">
        <v>250</v>
      </c>
    </row>
    <row r="105" spans="1:13" ht="15">
      <c r="A105" s="16" t="s">
        <v>175</v>
      </c>
      <c r="B105" s="16" t="s">
        <v>117</v>
      </c>
      <c r="C105" s="18" t="s">
        <v>98</v>
      </c>
      <c r="D105" s="150">
        <v>2</v>
      </c>
      <c r="E105" s="150">
        <v>1.5</v>
      </c>
      <c r="F105" s="150"/>
      <c r="G105" s="150"/>
      <c r="H105" s="150"/>
      <c r="I105" s="150"/>
      <c r="J105" s="147">
        <f t="shared" si="7"/>
        <v>3</v>
      </c>
      <c r="K105" s="150">
        <v>0</v>
      </c>
      <c r="L105" s="121">
        <f t="shared" si="6"/>
        <v>3</v>
      </c>
      <c r="M105" s="128" t="s">
        <v>312</v>
      </c>
    </row>
    <row r="106" spans="1:13" ht="15">
      <c r="A106" s="16" t="s">
        <v>121</v>
      </c>
      <c r="B106" s="16" t="s">
        <v>80</v>
      </c>
      <c r="C106" s="18" t="s">
        <v>100</v>
      </c>
      <c r="D106" s="150">
        <v>2</v>
      </c>
      <c r="E106" s="150">
        <v>1.25</v>
      </c>
      <c r="F106" s="150"/>
      <c r="G106" s="150"/>
      <c r="H106" s="150"/>
      <c r="I106" s="150"/>
      <c r="J106" s="147">
        <f t="shared" si="7"/>
        <v>2.5</v>
      </c>
      <c r="K106" s="150">
        <v>0</v>
      </c>
      <c r="L106" s="123">
        <f t="shared" si="6"/>
        <v>2.5</v>
      </c>
      <c r="M106" s="120" t="s">
        <v>313</v>
      </c>
    </row>
    <row r="107" spans="1:13" ht="15">
      <c r="A107" s="16" t="s">
        <v>207</v>
      </c>
      <c r="B107" s="16" t="s">
        <v>84</v>
      </c>
      <c r="C107" s="18" t="s">
        <v>98</v>
      </c>
      <c r="D107" s="150"/>
      <c r="E107" s="150"/>
      <c r="F107" s="150"/>
      <c r="G107" s="150"/>
      <c r="H107" s="150">
        <v>2</v>
      </c>
      <c r="I107" s="150">
        <v>1.25</v>
      </c>
      <c r="J107" s="147">
        <f t="shared" si="7"/>
        <v>2.5</v>
      </c>
      <c r="K107" s="150">
        <v>0</v>
      </c>
      <c r="L107" s="121">
        <f t="shared" si="6"/>
        <v>2.5</v>
      </c>
      <c r="M107" s="128" t="s">
        <v>314</v>
      </c>
    </row>
    <row r="108" spans="1:13" ht="15">
      <c r="A108" s="16" t="s">
        <v>208</v>
      </c>
      <c r="B108" s="16" t="s">
        <v>84</v>
      </c>
      <c r="C108" s="18" t="s">
        <v>98</v>
      </c>
      <c r="D108" s="150"/>
      <c r="E108" s="150"/>
      <c r="F108" s="150"/>
      <c r="G108" s="150"/>
      <c r="H108" s="150">
        <v>2</v>
      </c>
      <c r="I108" s="150">
        <v>1.25</v>
      </c>
      <c r="J108" s="147">
        <f t="shared" si="7"/>
        <v>2.5</v>
      </c>
      <c r="K108" s="150">
        <v>0</v>
      </c>
      <c r="L108" s="121">
        <f t="shared" si="6"/>
        <v>2.5</v>
      </c>
      <c r="M108" s="120" t="s">
        <v>315</v>
      </c>
    </row>
    <row r="109" spans="1:13" ht="15">
      <c r="A109" s="16" t="s">
        <v>177</v>
      </c>
      <c r="B109" s="16" t="s">
        <v>78</v>
      </c>
      <c r="C109" s="18" t="s">
        <v>99</v>
      </c>
      <c r="D109" s="150">
        <v>2</v>
      </c>
      <c r="E109" s="150">
        <v>1.25</v>
      </c>
      <c r="F109" s="150"/>
      <c r="G109" s="150"/>
      <c r="H109" s="150"/>
      <c r="I109" s="150"/>
      <c r="J109" s="147">
        <f t="shared" si="7"/>
        <v>2.5</v>
      </c>
      <c r="K109" s="150">
        <v>0</v>
      </c>
      <c r="L109" s="123">
        <f t="shared" si="6"/>
        <v>2.5</v>
      </c>
      <c r="M109" s="128" t="s">
        <v>316</v>
      </c>
    </row>
    <row r="110" spans="1:13" ht="15">
      <c r="A110" s="16" t="s">
        <v>211</v>
      </c>
      <c r="B110" s="16" t="s">
        <v>214</v>
      </c>
      <c r="C110" s="18" t="s">
        <v>100</v>
      </c>
      <c r="D110" s="150"/>
      <c r="E110" s="150"/>
      <c r="F110" s="150"/>
      <c r="G110" s="150"/>
      <c r="H110" s="150">
        <v>2</v>
      </c>
      <c r="I110" s="150">
        <v>1.25</v>
      </c>
      <c r="J110" s="147">
        <f t="shared" si="7"/>
        <v>2.5</v>
      </c>
      <c r="K110" s="150">
        <v>0</v>
      </c>
      <c r="L110" s="123">
        <f t="shared" si="6"/>
        <v>2.5</v>
      </c>
      <c r="M110" s="120" t="s">
        <v>317</v>
      </c>
    </row>
    <row r="111" spans="1:13" ht="15">
      <c r="A111" s="16" t="s">
        <v>215</v>
      </c>
      <c r="B111" s="16" t="s">
        <v>216</v>
      </c>
      <c r="C111" s="18" t="s">
        <v>100</v>
      </c>
      <c r="D111" s="150"/>
      <c r="E111" s="150"/>
      <c r="F111" s="150"/>
      <c r="G111" s="150"/>
      <c r="H111" s="150">
        <v>2</v>
      </c>
      <c r="I111" s="150">
        <v>1.25</v>
      </c>
      <c r="J111" s="147">
        <f t="shared" si="7"/>
        <v>2.5</v>
      </c>
      <c r="K111" s="150">
        <v>0</v>
      </c>
      <c r="L111" s="123">
        <f t="shared" si="6"/>
        <v>2.5</v>
      </c>
      <c r="M111" s="128" t="s">
        <v>251</v>
      </c>
    </row>
    <row r="112" spans="1:13" ht="15">
      <c r="A112" s="8" t="s">
        <v>70</v>
      </c>
      <c r="B112" s="8" t="s">
        <v>68</v>
      </c>
      <c r="C112" s="9" t="s">
        <v>94</v>
      </c>
      <c r="D112" s="149"/>
      <c r="E112" s="149"/>
      <c r="F112" s="149"/>
      <c r="G112" s="149"/>
      <c r="H112" s="149">
        <v>2</v>
      </c>
      <c r="I112" s="149">
        <v>1</v>
      </c>
      <c r="J112" s="147">
        <f t="shared" si="7"/>
        <v>2</v>
      </c>
      <c r="K112" s="149">
        <v>0</v>
      </c>
      <c r="L112" s="121">
        <f t="shared" si="6"/>
        <v>2</v>
      </c>
      <c r="M112" s="120" t="s">
        <v>318</v>
      </c>
    </row>
    <row r="113" spans="1:13" ht="15">
      <c r="A113" s="8" t="s">
        <v>87</v>
      </c>
      <c r="B113" s="8" t="s">
        <v>68</v>
      </c>
      <c r="C113" s="18" t="s">
        <v>51</v>
      </c>
      <c r="D113" s="157">
        <v>2</v>
      </c>
      <c r="E113" s="157">
        <v>1</v>
      </c>
      <c r="F113" s="157"/>
      <c r="G113" s="157"/>
      <c r="H113" s="157"/>
      <c r="I113" s="157"/>
      <c r="J113" s="147">
        <f t="shared" si="7"/>
        <v>2</v>
      </c>
      <c r="K113" s="150">
        <v>0</v>
      </c>
      <c r="L113" s="123">
        <f>SUM(J113+K113)</f>
        <v>2</v>
      </c>
      <c r="M113" s="128" t="s">
        <v>319</v>
      </c>
    </row>
  </sheetData>
  <sheetProtection/>
  <mergeCells count="8">
    <mergeCell ref="L1:L2"/>
    <mergeCell ref="M1:M2"/>
    <mergeCell ref="H2:I2"/>
    <mergeCell ref="A2:C2"/>
    <mergeCell ref="D2:E2"/>
    <mergeCell ref="J1:J2"/>
    <mergeCell ref="K1:K2"/>
    <mergeCell ref="F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&amp;C&amp;"-,Negrito itálico"&amp;14Ranking Seniores 2015</oddHeader>
    <oddFooter>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N26"/>
  <sheetViews>
    <sheetView zoomScalePageLayoutView="0" workbookViewId="0" topLeftCell="I1">
      <selection activeCell="AG14" sqref="AG14"/>
    </sheetView>
  </sheetViews>
  <sheetFormatPr defaultColWidth="9.140625" defaultRowHeight="15"/>
  <cols>
    <col min="1" max="1" width="19.421875" style="0" customWidth="1"/>
    <col min="2" max="2" width="9.8515625" style="0" customWidth="1"/>
    <col min="3" max="3" width="10.140625" style="0" customWidth="1"/>
    <col min="4" max="19" width="9.140625" style="0" customWidth="1"/>
    <col min="20" max="31" width="10.57421875" style="0" customWidth="1"/>
    <col min="32" max="33" width="12.8515625" style="0" customWidth="1"/>
    <col min="35" max="35" width="5.140625" style="0" bestFit="1" customWidth="1"/>
  </cols>
  <sheetData>
    <row r="1" spans="1:40" ht="60.75" thickBot="1">
      <c r="A1" s="56" t="s">
        <v>43</v>
      </c>
      <c r="B1" s="57" t="s">
        <v>89</v>
      </c>
      <c r="C1" s="49" t="s">
        <v>42</v>
      </c>
      <c r="D1" s="61" t="s">
        <v>103</v>
      </c>
      <c r="E1" s="62" t="s">
        <v>104</v>
      </c>
      <c r="F1" s="15" t="s">
        <v>156</v>
      </c>
      <c r="G1" s="63" t="s">
        <v>157</v>
      </c>
      <c r="H1" s="21" t="s">
        <v>158</v>
      </c>
      <c r="I1" s="64" t="s">
        <v>160</v>
      </c>
      <c r="J1" s="65" t="s">
        <v>161</v>
      </c>
      <c r="K1" s="73" t="s">
        <v>108</v>
      </c>
      <c r="L1" s="74" t="s">
        <v>162</v>
      </c>
      <c r="M1" s="79" t="s">
        <v>179</v>
      </c>
      <c r="N1" s="80" t="s">
        <v>178</v>
      </c>
      <c r="O1" s="15" t="s">
        <v>199</v>
      </c>
      <c r="P1" s="96" t="s">
        <v>201</v>
      </c>
      <c r="Q1" s="99" t="s">
        <v>202</v>
      </c>
      <c r="R1" s="64" t="s">
        <v>160</v>
      </c>
      <c r="S1" s="118" t="s">
        <v>221</v>
      </c>
      <c r="T1" s="20" t="s">
        <v>229</v>
      </c>
      <c r="U1" s="125" t="s">
        <v>105</v>
      </c>
      <c r="V1" s="74" t="s">
        <v>234</v>
      </c>
      <c r="W1" s="96" t="s">
        <v>238</v>
      </c>
      <c r="X1" s="79" t="s">
        <v>233</v>
      </c>
      <c r="Y1" s="80" t="s">
        <v>230</v>
      </c>
      <c r="Z1" s="127" t="s">
        <v>252</v>
      </c>
      <c r="AA1" s="142" t="s">
        <v>265</v>
      </c>
      <c r="AB1" s="130" t="s">
        <v>123</v>
      </c>
      <c r="AC1" s="79" t="s">
        <v>260</v>
      </c>
      <c r="AD1" s="80" t="s">
        <v>261</v>
      </c>
      <c r="AE1" s="142" t="s">
        <v>263</v>
      </c>
      <c r="AF1" s="15" t="s">
        <v>320</v>
      </c>
      <c r="AG1" s="15" t="s">
        <v>324</v>
      </c>
      <c r="AH1" s="231" t="s">
        <v>107</v>
      </c>
      <c r="AI1" s="229" t="s">
        <v>124</v>
      </c>
      <c r="AJ1" s="3"/>
      <c r="AK1" s="4"/>
      <c r="AL1" s="4"/>
      <c r="AN1" s="4"/>
    </row>
    <row r="2" spans="1:35" ht="15.75" thickBot="1">
      <c r="A2" s="226" t="s">
        <v>106</v>
      </c>
      <c r="B2" s="227"/>
      <c r="C2" s="228"/>
      <c r="D2" s="97">
        <v>42217</v>
      </c>
      <c r="E2" s="101">
        <v>42278</v>
      </c>
      <c r="F2" s="102">
        <v>42278</v>
      </c>
      <c r="G2" s="103">
        <v>42278</v>
      </c>
      <c r="H2" s="104">
        <v>42278</v>
      </c>
      <c r="I2" s="105">
        <v>42278</v>
      </c>
      <c r="J2" s="106">
        <v>42278</v>
      </c>
      <c r="K2" s="107">
        <v>42278</v>
      </c>
      <c r="L2" s="108">
        <v>42278</v>
      </c>
      <c r="M2" s="109">
        <v>42309</v>
      </c>
      <c r="N2" s="110">
        <v>42339</v>
      </c>
      <c r="O2" s="95">
        <v>42370</v>
      </c>
      <c r="P2" s="98">
        <v>42370</v>
      </c>
      <c r="Q2" s="100">
        <v>42370</v>
      </c>
      <c r="R2" s="105">
        <v>42401</v>
      </c>
      <c r="S2" s="119">
        <v>42401</v>
      </c>
      <c r="T2" s="107">
        <v>42401</v>
      </c>
      <c r="U2" s="126">
        <v>42430</v>
      </c>
      <c r="V2" s="108">
        <v>42430</v>
      </c>
      <c r="W2" s="98">
        <v>42430</v>
      </c>
      <c r="X2" s="109">
        <v>42430</v>
      </c>
      <c r="Y2" s="110">
        <v>42430</v>
      </c>
      <c r="Z2" s="137">
        <v>42461</v>
      </c>
      <c r="AA2" s="95">
        <v>42461</v>
      </c>
      <c r="AB2" s="138">
        <v>42491</v>
      </c>
      <c r="AC2" s="97">
        <v>42491</v>
      </c>
      <c r="AD2" s="136">
        <v>42491</v>
      </c>
      <c r="AE2" s="143">
        <v>42522</v>
      </c>
      <c r="AF2" s="143">
        <v>42522</v>
      </c>
      <c r="AG2" s="143">
        <v>42583</v>
      </c>
      <c r="AH2" s="232"/>
      <c r="AI2" s="230"/>
    </row>
    <row r="3" spans="1:35" ht="15.75" thickBot="1">
      <c r="A3" s="19" t="s">
        <v>44</v>
      </c>
      <c r="B3" s="19" t="s">
        <v>76</v>
      </c>
      <c r="C3" s="66" t="s">
        <v>92</v>
      </c>
      <c r="D3" s="89" t="s">
        <v>163</v>
      </c>
      <c r="E3" s="89"/>
      <c r="F3" s="89"/>
      <c r="G3" s="89"/>
      <c r="H3" s="89"/>
      <c r="I3" s="89">
        <v>250</v>
      </c>
      <c r="J3" s="89"/>
      <c r="K3" s="89"/>
      <c r="L3" s="131"/>
      <c r="M3" s="89"/>
      <c r="N3" s="131"/>
      <c r="O3" s="131"/>
      <c r="P3" s="131"/>
      <c r="Q3" s="89"/>
      <c r="R3" s="81"/>
      <c r="S3" s="81"/>
      <c r="T3" s="81"/>
      <c r="U3" s="81"/>
      <c r="V3" s="81"/>
      <c r="W3" s="81"/>
      <c r="X3" s="81"/>
      <c r="Y3" s="82"/>
      <c r="Z3" s="82"/>
      <c r="AA3" s="82"/>
      <c r="AB3" s="81"/>
      <c r="AC3" s="82"/>
      <c r="AD3" s="81"/>
      <c r="AE3" s="139"/>
      <c r="AF3" s="139">
        <v>120</v>
      </c>
      <c r="AG3" s="139">
        <v>400</v>
      </c>
      <c r="AH3" s="129">
        <f>(SUM(D3:AG3))</f>
        <v>770</v>
      </c>
      <c r="AI3" s="42" t="s">
        <v>125</v>
      </c>
    </row>
    <row r="4" spans="1:35" ht="15.75" thickBot="1">
      <c r="A4" s="7" t="s">
        <v>46</v>
      </c>
      <c r="B4" s="7" t="s">
        <v>76</v>
      </c>
      <c r="C4" s="68" t="s">
        <v>102</v>
      </c>
      <c r="D4" s="92"/>
      <c r="E4" s="92"/>
      <c r="F4" s="92"/>
      <c r="G4" s="92"/>
      <c r="H4" s="92"/>
      <c r="I4" s="92">
        <v>100</v>
      </c>
      <c r="J4" s="92"/>
      <c r="K4" s="92"/>
      <c r="L4" s="132"/>
      <c r="M4" s="92"/>
      <c r="N4" s="132" t="s">
        <v>231</v>
      </c>
      <c r="O4" s="132"/>
      <c r="P4" s="132"/>
      <c r="Q4" s="92"/>
      <c r="R4" s="83"/>
      <c r="S4" s="83"/>
      <c r="T4" s="83"/>
      <c r="U4" s="83"/>
      <c r="V4" s="83"/>
      <c r="W4" s="83"/>
      <c r="X4" s="83"/>
      <c r="Y4" s="84">
        <v>120</v>
      </c>
      <c r="Z4" s="84"/>
      <c r="AA4" s="84"/>
      <c r="AB4" s="83"/>
      <c r="AC4" s="84"/>
      <c r="AD4" s="83"/>
      <c r="AE4" s="83"/>
      <c r="AF4" s="83">
        <v>120</v>
      </c>
      <c r="AG4" s="83"/>
      <c r="AH4" s="129">
        <f>(SUM(D4:AF4))</f>
        <v>340</v>
      </c>
      <c r="AI4" s="42" t="s">
        <v>126</v>
      </c>
    </row>
    <row r="5" spans="1:35" ht="15.75" thickBot="1">
      <c r="A5" s="7" t="s">
        <v>6</v>
      </c>
      <c r="B5" s="7" t="s">
        <v>76</v>
      </c>
      <c r="C5" s="68" t="s">
        <v>97</v>
      </c>
      <c r="D5" s="92"/>
      <c r="E5" s="92">
        <v>90</v>
      </c>
      <c r="F5" s="92"/>
      <c r="G5" s="92"/>
      <c r="H5" s="92" t="s">
        <v>152</v>
      </c>
      <c r="I5" s="92"/>
      <c r="J5" s="92"/>
      <c r="K5" s="92"/>
      <c r="L5" s="132"/>
      <c r="M5" s="92"/>
      <c r="N5" s="132"/>
      <c r="O5" s="132" t="s">
        <v>200</v>
      </c>
      <c r="P5" s="132"/>
      <c r="Q5" s="92"/>
      <c r="R5" s="85">
        <v>60</v>
      </c>
      <c r="S5" s="85"/>
      <c r="T5" s="85"/>
      <c r="U5" s="85"/>
      <c r="V5" s="85"/>
      <c r="W5" s="85"/>
      <c r="X5" s="85"/>
      <c r="Y5" s="86"/>
      <c r="Z5" s="86">
        <v>120</v>
      </c>
      <c r="AA5" s="86"/>
      <c r="AB5" s="85"/>
      <c r="AC5" s="86"/>
      <c r="AD5" s="85"/>
      <c r="AE5" s="85"/>
      <c r="AF5" s="85"/>
      <c r="AG5" s="85"/>
      <c r="AH5" s="129">
        <f aca="true" t="shared" si="0" ref="AH5:AH26">(SUM(D5:AE5))</f>
        <v>270</v>
      </c>
      <c r="AI5" s="42" t="s">
        <v>127</v>
      </c>
    </row>
    <row r="6" spans="1:35" ht="15.75" thickBot="1">
      <c r="A6" s="7" t="s">
        <v>3</v>
      </c>
      <c r="B6" s="7" t="s">
        <v>61</v>
      </c>
      <c r="C6" s="68" t="s">
        <v>100</v>
      </c>
      <c r="D6" s="92"/>
      <c r="E6" s="92"/>
      <c r="F6" s="92"/>
      <c r="G6" s="92"/>
      <c r="H6" s="92"/>
      <c r="I6" s="92"/>
      <c r="J6" s="92"/>
      <c r="K6" s="92"/>
      <c r="L6" s="132"/>
      <c r="M6" s="92"/>
      <c r="N6" s="132"/>
      <c r="O6" s="132"/>
      <c r="P6" s="132"/>
      <c r="Q6" s="92"/>
      <c r="R6" s="85">
        <v>80</v>
      </c>
      <c r="S6" s="85"/>
      <c r="T6" s="85">
        <v>60</v>
      </c>
      <c r="U6" s="85"/>
      <c r="V6" s="85"/>
      <c r="W6" s="85"/>
      <c r="X6" s="85"/>
      <c r="Y6" s="86">
        <v>120</v>
      </c>
      <c r="Z6" s="86" t="s">
        <v>110</v>
      </c>
      <c r="AA6" s="86"/>
      <c r="AB6" s="85"/>
      <c r="AC6" s="86"/>
      <c r="AD6" s="85" t="s">
        <v>262</v>
      </c>
      <c r="AE6" s="85"/>
      <c r="AF6" s="85"/>
      <c r="AG6" s="85" t="s">
        <v>262</v>
      </c>
      <c r="AH6" s="129">
        <f t="shared" si="0"/>
        <v>260</v>
      </c>
      <c r="AI6" s="42" t="s">
        <v>128</v>
      </c>
    </row>
    <row r="7" spans="1:35" ht="15.75" thickBot="1">
      <c r="A7" s="7" t="s">
        <v>10</v>
      </c>
      <c r="B7" s="7" t="s">
        <v>61</v>
      </c>
      <c r="C7" s="68" t="s">
        <v>96</v>
      </c>
      <c r="D7" s="92">
        <v>54</v>
      </c>
      <c r="E7" s="92"/>
      <c r="F7" s="92"/>
      <c r="G7" s="92"/>
      <c r="H7" s="92"/>
      <c r="I7" s="92" t="s">
        <v>152</v>
      </c>
      <c r="J7" s="92"/>
      <c r="K7" s="92"/>
      <c r="L7" s="132" t="s">
        <v>163</v>
      </c>
      <c r="M7" s="132" t="s">
        <v>163</v>
      </c>
      <c r="N7" s="132" t="s">
        <v>110</v>
      </c>
      <c r="O7" s="132"/>
      <c r="P7" s="132"/>
      <c r="Q7" s="92"/>
      <c r="R7" s="85"/>
      <c r="S7" s="85"/>
      <c r="T7" s="85" t="s">
        <v>231</v>
      </c>
      <c r="U7" s="85"/>
      <c r="V7" s="85"/>
      <c r="W7" s="85"/>
      <c r="X7" s="85"/>
      <c r="Y7" s="86"/>
      <c r="Z7" s="86"/>
      <c r="AA7" s="86">
        <v>64</v>
      </c>
      <c r="AB7" s="85"/>
      <c r="AC7" s="86"/>
      <c r="AD7" s="85">
        <v>140</v>
      </c>
      <c r="AE7" s="85"/>
      <c r="AF7" s="85"/>
      <c r="AG7" s="85" t="s">
        <v>262</v>
      </c>
      <c r="AH7" s="129">
        <f t="shared" si="0"/>
        <v>258</v>
      </c>
      <c r="AI7" s="42" t="s">
        <v>129</v>
      </c>
    </row>
    <row r="8" spans="1:35" ht="15.75" thickBot="1">
      <c r="A8" s="5" t="s">
        <v>28</v>
      </c>
      <c r="B8" s="5" t="s">
        <v>83</v>
      </c>
      <c r="C8" s="67" t="s">
        <v>88</v>
      </c>
      <c r="D8" s="92"/>
      <c r="E8" s="92"/>
      <c r="F8" s="92"/>
      <c r="G8" s="92" t="s">
        <v>109</v>
      </c>
      <c r="H8" s="92"/>
      <c r="I8" s="92"/>
      <c r="J8" s="92"/>
      <c r="K8" s="92"/>
      <c r="L8" s="132"/>
      <c r="M8" s="92"/>
      <c r="N8" s="132"/>
      <c r="O8" s="132" t="s">
        <v>232</v>
      </c>
      <c r="P8" s="132"/>
      <c r="Q8" s="92" t="s">
        <v>232</v>
      </c>
      <c r="R8" s="85"/>
      <c r="S8" s="85"/>
      <c r="T8" s="85"/>
      <c r="U8" s="85" t="s">
        <v>236</v>
      </c>
      <c r="V8" s="85"/>
      <c r="W8" s="85"/>
      <c r="X8" s="85">
        <v>60</v>
      </c>
      <c r="Y8" s="86">
        <v>60</v>
      </c>
      <c r="Z8" s="86">
        <v>60</v>
      </c>
      <c r="AA8" s="86"/>
      <c r="AB8" s="85"/>
      <c r="AC8" s="86" t="s">
        <v>163</v>
      </c>
      <c r="AD8" s="85"/>
      <c r="AE8" s="85"/>
      <c r="AF8" s="85"/>
      <c r="AG8" s="85"/>
      <c r="AH8" s="129">
        <f t="shared" si="0"/>
        <v>180</v>
      </c>
      <c r="AI8" s="42" t="s">
        <v>130</v>
      </c>
    </row>
    <row r="9" spans="1:35" ht="15.75" thickBot="1">
      <c r="A9" s="5" t="s">
        <v>45</v>
      </c>
      <c r="B9" s="5" t="s">
        <v>61</v>
      </c>
      <c r="C9" s="67" t="s">
        <v>93</v>
      </c>
      <c r="D9" s="90"/>
      <c r="E9" s="90"/>
      <c r="F9" s="90"/>
      <c r="G9" s="90"/>
      <c r="H9" s="90"/>
      <c r="I9" s="90"/>
      <c r="J9" s="90"/>
      <c r="K9" s="90"/>
      <c r="L9" s="91"/>
      <c r="M9" s="91"/>
      <c r="N9" s="91"/>
      <c r="O9" s="91"/>
      <c r="P9" s="91" t="s">
        <v>152</v>
      </c>
      <c r="Q9" s="90"/>
      <c r="R9" s="83">
        <v>80</v>
      </c>
      <c r="S9" s="83"/>
      <c r="T9" s="83"/>
      <c r="U9" s="83"/>
      <c r="V9" s="83"/>
      <c r="W9" s="83"/>
      <c r="X9" s="83"/>
      <c r="Y9" s="84"/>
      <c r="Z9" s="84">
        <v>60</v>
      </c>
      <c r="AA9" s="84"/>
      <c r="AB9" s="83"/>
      <c r="AC9" s="84"/>
      <c r="AD9" s="83" t="s">
        <v>262</v>
      </c>
      <c r="AE9" s="83"/>
      <c r="AF9" s="83"/>
      <c r="AG9" s="83">
        <v>40</v>
      </c>
      <c r="AH9" s="129">
        <v>180</v>
      </c>
      <c r="AI9" s="42" t="s">
        <v>131</v>
      </c>
    </row>
    <row r="10" spans="1:35" ht="15.75" thickBot="1">
      <c r="A10" s="7" t="s">
        <v>12</v>
      </c>
      <c r="B10" s="7" t="s">
        <v>84</v>
      </c>
      <c r="C10" s="68" t="s">
        <v>101</v>
      </c>
      <c r="D10" s="92">
        <v>36</v>
      </c>
      <c r="E10" s="92"/>
      <c r="F10" s="92"/>
      <c r="G10" s="92"/>
      <c r="H10" s="92"/>
      <c r="I10" s="92"/>
      <c r="J10" s="92"/>
      <c r="K10" s="92"/>
      <c r="L10" s="132"/>
      <c r="M10" s="132">
        <v>24</v>
      </c>
      <c r="N10" s="132"/>
      <c r="O10" s="132" t="s">
        <v>200</v>
      </c>
      <c r="P10" s="132"/>
      <c r="Q10" s="92"/>
      <c r="R10" s="85"/>
      <c r="S10" s="85"/>
      <c r="T10" s="85"/>
      <c r="U10" s="85"/>
      <c r="V10" s="85"/>
      <c r="W10" s="85"/>
      <c r="X10" s="85"/>
      <c r="Y10" s="86"/>
      <c r="Z10" s="86"/>
      <c r="AA10" s="86"/>
      <c r="AB10" s="85">
        <v>100</v>
      </c>
      <c r="AC10" s="86"/>
      <c r="AD10" s="85"/>
      <c r="AE10" s="85"/>
      <c r="AF10" s="85"/>
      <c r="AG10" s="85"/>
      <c r="AH10" s="129">
        <f t="shared" si="0"/>
        <v>160</v>
      </c>
      <c r="AI10" s="42" t="s">
        <v>132</v>
      </c>
    </row>
    <row r="11" spans="1:35" ht="15.75" thickBot="1">
      <c r="A11" s="7" t="s">
        <v>264</v>
      </c>
      <c r="B11" s="7" t="s">
        <v>61</v>
      </c>
      <c r="C11" s="70" t="s">
        <v>98</v>
      </c>
      <c r="D11" s="92"/>
      <c r="E11" s="92"/>
      <c r="F11" s="92"/>
      <c r="G11" s="92"/>
      <c r="H11" s="92"/>
      <c r="I11" s="92"/>
      <c r="J11" s="92"/>
      <c r="K11" s="92"/>
      <c r="L11" s="132"/>
      <c r="M11" s="132"/>
      <c r="N11" s="132"/>
      <c r="O11" s="132"/>
      <c r="P11" s="132"/>
      <c r="Q11" s="92"/>
      <c r="R11" s="85"/>
      <c r="S11" s="85"/>
      <c r="T11" s="85"/>
      <c r="U11" s="85"/>
      <c r="V11" s="85"/>
      <c r="W11" s="85"/>
      <c r="X11" s="85"/>
      <c r="Y11" s="86"/>
      <c r="Z11" s="86"/>
      <c r="AA11" s="86"/>
      <c r="AB11" s="85"/>
      <c r="AC11" s="86"/>
      <c r="AD11" s="85"/>
      <c r="AE11" s="85">
        <v>100</v>
      </c>
      <c r="AF11" s="85"/>
      <c r="AG11" s="85"/>
      <c r="AH11" s="129">
        <f t="shared" si="0"/>
        <v>100</v>
      </c>
      <c r="AI11" s="42" t="s">
        <v>133</v>
      </c>
    </row>
    <row r="12" spans="1:35" ht="15.75" thickBot="1">
      <c r="A12" s="7" t="s">
        <v>19</v>
      </c>
      <c r="B12" s="7" t="s">
        <v>80</v>
      </c>
      <c r="C12" s="68" t="s">
        <v>101</v>
      </c>
      <c r="D12" s="92">
        <v>36</v>
      </c>
      <c r="E12" s="92"/>
      <c r="F12" s="92"/>
      <c r="G12" s="92"/>
      <c r="H12" s="92"/>
      <c r="I12" s="92"/>
      <c r="J12" s="92"/>
      <c r="K12" s="92"/>
      <c r="L12" s="132" t="s">
        <v>122</v>
      </c>
      <c r="M12" s="92">
        <v>24</v>
      </c>
      <c r="N12" s="132"/>
      <c r="O12" s="132"/>
      <c r="P12" s="132">
        <v>18</v>
      </c>
      <c r="Q12" s="92"/>
      <c r="R12" s="85"/>
      <c r="S12" s="85"/>
      <c r="T12" s="85"/>
      <c r="U12" s="85"/>
      <c r="V12" s="85"/>
      <c r="W12" s="85"/>
      <c r="X12" s="85"/>
      <c r="Y12" s="86"/>
      <c r="Z12" s="86"/>
      <c r="AA12" s="86"/>
      <c r="AB12" s="85"/>
      <c r="AC12" s="86"/>
      <c r="AD12" s="85"/>
      <c r="AE12" s="85"/>
      <c r="AF12" s="85"/>
      <c r="AG12" s="85"/>
      <c r="AH12" s="129">
        <f t="shared" si="0"/>
        <v>78</v>
      </c>
      <c r="AI12" s="42" t="s">
        <v>134</v>
      </c>
    </row>
    <row r="13" spans="1:35" ht="15.75" thickBot="1">
      <c r="A13" s="7" t="s">
        <v>2</v>
      </c>
      <c r="B13" s="7" t="s">
        <v>69</v>
      </c>
      <c r="C13" s="68" t="s">
        <v>97</v>
      </c>
      <c r="D13" s="92">
        <v>18</v>
      </c>
      <c r="E13" s="92"/>
      <c r="F13" s="92"/>
      <c r="G13" s="92"/>
      <c r="H13" s="92">
        <v>20</v>
      </c>
      <c r="I13" s="92"/>
      <c r="J13" s="92"/>
      <c r="K13" s="92"/>
      <c r="L13" s="132"/>
      <c r="M13" s="92"/>
      <c r="N13" s="132"/>
      <c r="O13" s="132" t="s">
        <v>152</v>
      </c>
      <c r="P13" s="132"/>
      <c r="Q13" s="92"/>
      <c r="R13" s="85"/>
      <c r="S13" s="85"/>
      <c r="T13" s="85"/>
      <c r="U13" s="85" t="s">
        <v>152</v>
      </c>
      <c r="V13" s="85"/>
      <c r="W13" s="85"/>
      <c r="X13" s="85"/>
      <c r="Y13" s="86"/>
      <c r="Z13" s="86"/>
      <c r="AA13" s="86"/>
      <c r="AB13" s="85"/>
      <c r="AC13" s="86"/>
      <c r="AD13" s="85"/>
      <c r="AE13" s="85">
        <v>40</v>
      </c>
      <c r="AF13" s="85"/>
      <c r="AG13" s="85"/>
      <c r="AH13" s="129">
        <f t="shared" si="0"/>
        <v>78</v>
      </c>
      <c r="AI13" s="42" t="s">
        <v>135</v>
      </c>
    </row>
    <row r="14" spans="1:35" ht="15.75" thickBot="1">
      <c r="A14" s="7" t="s">
        <v>31</v>
      </c>
      <c r="B14" s="7" t="s">
        <v>69</v>
      </c>
      <c r="C14" s="67" t="s">
        <v>94</v>
      </c>
      <c r="D14" s="92"/>
      <c r="E14" s="92"/>
      <c r="F14" s="92"/>
      <c r="G14" s="92"/>
      <c r="H14" s="92"/>
      <c r="I14" s="92"/>
      <c r="J14" s="92"/>
      <c r="K14" s="92"/>
      <c r="L14" s="132"/>
      <c r="M14" s="92"/>
      <c r="N14" s="132"/>
      <c r="O14" s="132"/>
      <c r="P14" s="132"/>
      <c r="Q14" s="92"/>
      <c r="R14" s="85"/>
      <c r="S14" s="85"/>
      <c r="T14" s="85"/>
      <c r="U14" s="85">
        <v>50</v>
      </c>
      <c r="V14" s="85"/>
      <c r="W14" s="85"/>
      <c r="X14" s="85"/>
      <c r="Y14" s="86"/>
      <c r="Z14" s="86"/>
      <c r="AA14" s="86"/>
      <c r="AB14" s="85"/>
      <c r="AC14" s="86"/>
      <c r="AD14" s="85"/>
      <c r="AE14" s="85"/>
      <c r="AF14" s="85"/>
      <c r="AG14" s="85"/>
      <c r="AH14" s="129">
        <f t="shared" si="0"/>
        <v>50</v>
      </c>
      <c r="AI14" s="42" t="s">
        <v>136</v>
      </c>
    </row>
    <row r="15" spans="1:35" ht="15.75" thickBot="1">
      <c r="A15" s="6" t="s">
        <v>4</v>
      </c>
      <c r="B15" s="6" t="s">
        <v>79</v>
      </c>
      <c r="C15" s="69" t="s">
        <v>95</v>
      </c>
      <c r="D15" s="92">
        <v>18</v>
      </c>
      <c r="E15" s="92"/>
      <c r="F15" s="92"/>
      <c r="G15" s="92"/>
      <c r="H15" s="92"/>
      <c r="I15" s="92"/>
      <c r="J15" s="92"/>
      <c r="K15" s="92"/>
      <c r="L15" s="132"/>
      <c r="M15" s="92"/>
      <c r="N15" s="132"/>
      <c r="O15" s="132" t="s">
        <v>110</v>
      </c>
      <c r="P15" s="132">
        <v>18</v>
      </c>
      <c r="Q15" s="92"/>
      <c r="R15" s="85"/>
      <c r="S15" s="85" t="s">
        <v>163</v>
      </c>
      <c r="T15" s="85"/>
      <c r="U15" s="85"/>
      <c r="V15" s="85"/>
      <c r="W15" s="85"/>
      <c r="X15" s="85"/>
      <c r="Y15" s="86"/>
      <c r="Z15" s="86"/>
      <c r="AA15" s="86"/>
      <c r="AB15" s="85"/>
      <c r="AC15" s="86"/>
      <c r="AD15" s="85"/>
      <c r="AE15" s="85"/>
      <c r="AF15" s="85"/>
      <c r="AG15" s="85"/>
      <c r="AH15" s="129">
        <f t="shared" si="0"/>
        <v>36</v>
      </c>
      <c r="AI15" s="42" t="s">
        <v>137</v>
      </c>
    </row>
    <row r="16" spans="1:35" ht="15.75" thickBot="1">
      <c r="A16" s="6" t="s">
        <v>13</v>
      </c>
      <c r="B16" s="6" t="s">
        <v>77</v>
      </c>
      <c r="C16" s="197" t="s">
        <v>95</v>
      </c>
      <c r="D16" s="92"/>
      <c r="E16" s="92"/>
      <c r="F16" s="92">
        <v>4</v>
      </c>
      <c r="G16" s="92"/>
      <c r="H16" s="92"/>
      <c r="I16" s="92"/>
      <c r="J16" s="92"/>
      <c r="K16" s="92"/>
      <c r="L16" s="132"/>
      <c r="M16" s="92"/>
      <c r="N16" s="132"/>
      <c r="O16" s="132"/>
      <c r="P16" s="132"/>
      <c r="Q16" s="92"/>
      <c r="R16" s="85"/>
      <c r="S16" s="85"/>
      <c r="T16" s="85"/>
      <c r="U16" s="85">
        <v>20</v>
      </c>
      <c r="V16" s="85"/>
      <c r="W16" s="85"/>
      <c r="X16" s="85"/>
      <c r="Y16" s="86"/>
      <c r="Z16" s="86"/>
      <c r="AA16" s="86"/>
      <c r="AB16" s="85"/>
      <c r="AC16" s="86"/>
      <c r="AD16" s="85"/>
      <c r="AE16" s="85"/>
      <c r="AF16" s="85"/>
      <c r="AG16" s="85"/>
      <c r="AH16" s="129">
        <f t="shared" si="0"/>
        <v>24</v>
      </c>
      <c r="AI16" s="42" t="s">
        <v>138</v>
      </c>
    </row>
    <row r="17" spans="1:35" ht="15.75" thickBot="1">
      <c r="A17" s="7" t="s">
        <v>5</v>
      </c>
      <c r="B17" s="7" t="s">
        <v>84</v>
      </c>
      <c r="C17" s="69" t="s">
        <v>99</v>
      </c>
      <c r="D17" s="92"/>
      <c r="E17" s="92"/>
      <c r="F17" s="92"/>
      <c r="G17" s="92"/>
      <c r="H17" s="92"/>
      <c r="I17" s="92"/>
      <c r="J17" s="92"/>
      <c r="K17" s="92"/>
      <c r="L17" s="132">
        <v>2</v>
      </c>
      <c r="M17" s="92"/>
      <c r="N17" s="132"/>
      <c r="O17" s="132"/>
      <c r="P17" s="132"/>
      <c r="Q17" s="92"/>
      <c r="R17" s="85"/>
      <c r="S17" s="85"/>
      <c r="T17" s="85"/>
      <c r="U17" s="85"/>
      <c r="V17" s="85"/>
      <c r="W17" s="85">
        <v>20</v>
      </c>
      <c r="X17" s="85"/>
      <c r="Y17" s="86"/>
      <c r="Z17" s="86"/>
      <c r="AA17" s="86"/>
      <c r="AB17" s="85"/>
      <c r="AC17" s="86"/>
      <c r="AD17" s="85"/>
      <c r="AE17" s="85"/>
      <c r="AF17" s="85"/>
      <c r="AG17" s="85"/>
      <c r="AH17" s="129">
        <f t="shared" si="0"/>
        <v>22</v>
      </c>
      <c r="AI17" s="42" t="s">
        <v>139</v>
      </c>
    </row>
    <row r="18" spans="1:35" ht="15.75" thickBot="1">
      <c r="A18" s="5" t="s">
        <v>37</v>
      </c>
      <c r="B18" s="5" t="s">
        <v>71</v>
      </c>
      <c r="C18" s="67" t="s">
        <v>91</v>
      </c>
      <c r="D18" s="92">
        <v>18</v>
      </c>
      <c r="E18" s="92"/>
      <c r="F18" s="92"/>
      <c r="G18" s="92"/>
      <c r="H18" s="92"/>
      <c r="I18" s="92"/>
      <c r="J18" s="92"/>
      <c r="K18" s="92"/>
      <c r="L18" s="132"/>
      <c r="M18" s="92"/>
      <c r="N18" s="132"/>
      <c r="O18" s="132"/>
      <c r="P18" s="132"/>
      <c r="Q18" s="92"/>
      <c r="R18" s="85"/>
      <c r="S18" s="85"/>
      <c r="T18" s="85"/>
      <c r="U18" s="85"/>
      <c r="V18" s="85"/>
      <c r="W18" s="85"/>
      <c r="X18" s="85"/>
      <c r="Y18" s="86"/>
      <c r="Z18" s="86"/>
      <c r="AA18" s="86"/>
      <c r="AB18" s="85"/>
      <c r="AC18" s="86"/>
      <c r="AD18" s="85"/>
      <c r="AE18" s="85"/>
      <c r="AF18" s="85"/>
      <c r="AG18" s="85"/>
      <c r="AH18" s="129">
        <f t="shared" si="0"/>
        <v>18</v>
      </c>
      <c r="AI18" s="42" t="s">
        <v>140</v>
      </c>
    </row>
    <row r="19" spans="1:35" ht="15.75" thickBot="1">
      <c r="A19" s="7" t="s">
        <v>1</v>
      </c>
      <c r="B19" s="7" t="s">
        <v>72</v>
      </c>
      <c r="C19" s="68" t="s">
        <v>97</v>
      </c>
      <c r="D19" s="92">
        <v>18</v>
      </c>
      <c r="E19" s="92"/>
      <c r="F19" s="92"/>
      <c r="G19" s="92"/>
      <c r="H19" s="92"/>
      <c r="I19" s="92"/>
      <c r="J19" s="92"/>
      <c r="K19" s="92"/>
      <c r="L19" s="132"/>
      <c r="M19" s="92"/>
      <c r="N19" s="132"/>
      <c r="O19" s="132"/>
      <c r="P19" s="132"/>
      <c r="Q19" s="92"/>
      <c r="R19" s="85"/>
      <c r="S19" s="85"/>
      <c r="T19" s="85"/>
      <c r="U19" s="85"/>
      <c r="V19" s="85"/>
      <c r="W19" s="85"/>
      <c r="X19" s="85"/>
      <c r="Y19" s="86"/>
      <c r="Z19" s="86"/>
      <c r="AA19" s="86"/>
      <c r="AB19" s="85"/>
      <c r="AC19" s="86"/>
      <c r="AD19" s="85"/>
      <c r="AE19" s="85"/>
      <c r="AF19" s="85"/>
      <c r="AG19" s="85"/>
      <c r="AH19" s="129">
        <f t="shared" si="0"/>
        <v>18</v>
      </c>
      <c r="AI19" s="42" t="s">
        <v>141</v>
      </c>
    </row>
    <row r="20" spans="1:35" ht="15.75" thickBot="1">
      <c r="A20" s="7" t="s">
        <v>63</v>
      </c>
      <c r="B20" s="7" t="s">
        <v>76</v>
      </c>
      <c r="C20" s="70" t="s">
        <v>98</v>
      </c>
      <c r="D20" s="92"/>
      <c r="E20" s="92"/>
      <c r="F20" s="92"/>
      <c r="G20" s="92"/>
      <c r="H20" s="92"/>
      <c r="I20" s="92"/>
      <c r="J20" s="92"/>
      <c r="K20" s="92"/>
      <c r="L20" s="132"/>
      <c r="M20" s="92"/>
      <c r="N20" s="132"/>
      <c r="O20" s="132"/>
      <c r="P20" s="132"/>
      <c r="Q20" s="92"/>
      <c r="R20" s="85"/>
      <c r="S20" s="85"/>
      <c r="T20" s="85"/>
      <c r="U20" s="85"/>
      <c r="V20" s="85"/>
      <c r="W20" s="85"/>
      <c r="X20" s="85"/>
      <c r="Y20" s="86"/>
      <c r="Z20" s="86"/>
      <c r="AA20" s="86"/>
      <c r="AB20" s="85"/>
      <c r="AC20" s="86"/>
      <c r="AD20" s="85"/>
      <c r="AE20" s="85">
        <v>16</v>
      </c>
      <c r="AF20" s="85"/>
      <c r="AG20" s="85"/>
      <c r="AH20" s="129">
        <f t="shared" si="0"/>
        <v>16</v>
      </c>
      <c r="AI20" s="42" t="s">
        <v>142</v>
      </c>
    </row>
    <row r="21" spans="1:35" ht="15.75" thickBot="1">
      <c r="A21" s="122" t="s">
        <v>0</v>
      </c>
      <c r="B21" s="122" t="s">
        <v>73</v>
      </c>
      <c r="C21" s="145" t="s">
        <v>235</v>
      </c>
      <c r="D21" s="93"/>
      <c r="E21" s="93"/>
      <c r="F21" s="93"/>
      <c r="G21" s="93"/>
      <c r="H21" s="93"/>
      <c r="I21" s="93"/>
      <c r="J21" s="93"/>
      <c r="K21" s="93"/>
      <c r="L21" s="133"/>
      <c r="M21" s="92"/>
      <c r="N21" s="132"/>
      <c r="O21" s="132"/>
      <c r="P21" s="132"/>
      <c r="Q21" s="92"/>
      <c r="R21" s="85"/>
      <c r="S21" s="85"/>
      <c r="T21" s="85"/>
      <c r="U21" s="85"/>
      <c r="V21" s="85">
        <v>12</v>
      </c>
      <c r="W21" s="85"/>
      <c r="X21" s="85"/>
      <c r="Y21" s="86"/>
      <c r="Z21" s="86"/>
      <c r="AA21" s="86"/>
      <c r="AB21" s="85"/>
      <c r="AC21" s="86"/>
      <c r="AD21" s="85"/>
      <c r="AE21" s="85"/>
      <c r="AF21" s="85"/>
      <c r="AG21" s="85"/>
      <c r="AH21" s="129">
        <f t="shared" si="0"/>
        <v>12</v>
      </c>
      <c r="AI21" s="42" t="s">
        <v>143</v>
      </c>
    </row>
    <row r="22" spans="1:35" ht="15.75" thickBot="1">
      <c r="A22" s="72" t="s">
        <v>34</v>
      </c>
      <c r="B22" s="72" t="s">
        <v>68</v>
      </c>
      <c r="C22" s="144" t="s">
        <v>93</v>
      </c>
      <c r="D22" s="93"/>
      <c r="E22" s="93"/>
      <c r="F22" s="93"/>
      <c r="G22" s="93"/>
      <c r="H22" s="93"/>
      <c r="I22" s="93"/>
      <c r="J22" s="93"/>
      <c r="K22" s="93"/>
      <c r="L22" s="133"/>
      <c r="M22" s="92"/>
      <c r="N22" s="132"/>
      <c r="O22" s="132"/>
      <c r="P22" s="132"/>
      <c r="Q22" s="92"/>
      <c r="R22" s="85"/>
      <c r="S22" s="85"/>
      <c r="T22" s="85"/>
      <c r="U22" s="85">
        <v>10</v>
      </c>
      <c r="V22" s="85"/>
      <c r="W22" s="85"/>
      <c r="X22" s="85"/>
      <c r="Y22" s="86"/>
      <c r="Z22" s="86"/>
      <c r="AA22" s="86"/>
      <c r="AB22" s="85"/>
      <c r="AC22" s="86"/>
      <c r="AD22" s="85"/>
      <c r="AE22" s="85"/>
      <c r="AF22" s="85"/>
      <c r="AG22" s="85"/>
      <c r="AH22" s="129">
        <f t="shared" si="0"/>
        <v>10</v>
      </c>
      <c r="AI22" s="42" t="s">
        <v>144</v>
      </c>
    </row>
    <row r="23" spans="1:35" ht="15.75" thickBot="1">
      <c r="A23" s="72" t="s">
        <v>237</v>
      </c>
      <c r="B23" s="72" t="s">
        <v>198</v>
      </c>
      <c r="C23" s="70" t="s">
        <v>96</v>
      </c>
      <c r="D23" s="93"/>
      <c r="E23" s="93"/>
      <c r="F23" s="93"/>
      <c r="G23" s="93"/>
      <c r="H23" s="93"/>
      <c r="I23" s="93"/>
      <c r="J23" s="93"/>
      <c r="K23" s="93"/>
      <c r="L23" s="133"/>
      <c r="M23" s="92"/>
      <c r="N23" s="132"/>
      <c r="O23" s="132"/>
      <c r="P23" s="132"/>
      <c r="Q23" s="92"/>
      <c r="R23" s="85"/>
      <c r="S23" s="85"/>
      <c r="T23" s="85"/>
      <c r="U23" s="85">
        <v>10</v>
      </c>
      <c r="V23" s="85"/>
      <c r="W23" s="85"/>
      <c r="X23" s="85"/>
      <c r="Y23" s="86"/>
      <c r="Z23" s="86"/>
      <c r="AA23" s="86"/>
      <c r="AB23" s="85"/>
      <c r="AC23" s="86"/>
      <c r="AD23" s="85"/>
      <c r="AE23" s="85"/>
      <c r="AF23" s="85"/>
      <c r="AG23" s="85"/>
      <c r="AH23" s="129">
        <f t="shared" si="0"/>
        <v>10</v>
      </c>
      <c r="AI23" s="42" t="s">
        <v>145</v>
      </c>
    </row>
    <row r="24" spans="1:35" ht="15.75" thickBot="1">
      <c r="A24" s="122" t="s">
        <v>24</v>
      </c>
      <c r="B24" s="122" t="s">
        <v>84</v>
      </c>
      <c r="C24" s="135" t="s">
        <v>195</v>
      </c>
      <c r="D24" s="93"/>
      <c r="E24" s="93"/>
      <c r="F24" s="93"/>
      <c r="G24" s="93"/>
      <c r="H24" s="93"/>
      <c r="I24" s="93"/>
      <c r="J24" s="93">
        <v>1</v>
      </c>
      <c r="K24" s="93"/>
      <c r="L24" s="133">
        <v>4</v>
      </c>
      <c r="M24" s="93"/>
      <c r="N24" s="133"/>
      <c r="O24" s="133"/>
      <c r="P24" s="133"/>
      <c r="Q24" s="93"/>
      <c r="R24" s="141"/>
      <c r="S24" s="141"/>
      <c r="T24" s="141"/>
      <c r="U24" s="141"/>
      <c r="V24" s="141"/>
      <c r="W24" s="141"/>
      <c r="X24" s="141"/>
      <c r="Y24" s="140"/>
      <c r="Z24" s="140"/>
      <c r="AA24" s="140"/>
      <c r="AB24" s="141"/>
      <c r="AC24" s="140"/>
      <c r="AD24" s="141"/>
      <c r="AE24" s="141"/>
      <c r="AF24" s="85"/>
      <c r="AG24" s="85"/>
      <c r="AH24" s="129">
        <f t="shared" si="0"/>
        <v>5</v>
      </c>
      <c r="AI24" s="42" t="s">
        <v>146</v>
      </c>
    </row>
    <row r="25" spans="1:35" ht="15.75" thickBot="1">
      <c r="A25" s="122" t="s">
        <v>36</v>
      </c>
      <c r="B25" s="122" t="s">
        <v>77</v>
      </c>
      <c r="C25" s="135" t="s">
        <v>92</v>
      </c>
      <c r="D25" s="93"/>
      <c r="E25" s="93"/>
      <c r="F25" s="93"/>
      <c r="G25" s="93"/>
      <c r="H25" s="93"/>
      <c r="I25" s="93"/>
      <c r="J25" s="93"/>
      <c r="K25" s="93"/>
      <c r="L25" s="133">
        <v>4</v>
      </c>
      <c r="M25" s="93"/>
      <c r="N25" s="133"/>
      <c r="O25" s="133"/>
      <c r="P25" s="133"/>
      <c r="Q25" s="93"/>
      <c r="R25" s="141"/>
      <c r="S25" s="141"/>
      <c r="T25" s="141"/>
      <c r="U25" s="141"/>
      <c r="V25" s="141"/>
      <c r="W25" s="141"/>
      <c r="X25" s="141"/>
      <c r="Y25" s="140"/>
      <c r="Z25" s="140"/>
      <c r="AA25" s="140"/>
      <c r="AB25" s="141"/>
      <c r="AC25" s="140"/>
      <c r="AD25" s="141"/>
      <c r="AE25" s="141"/>
      <c r="AF25" s="85"/>
      <c r="AG25" s="85"/>
      <c r="AH25" s="129">
        <f t="shared" si="0"/>
        <v>4</v>
      </c>
      <c r="AI25" s="42" t="s">
        <v>253</v>
      </c>
    </row>
    <row r="26" spans="1:35" ht="15.75" thickBot="1">
      <c r="A26" s="71" t="s">
        <v>21</v>
      </c>
      <c r="B26" s="71" t="s">
        <v>66</v>
      </c>
      <c r="C26" s="124" t="s">
        <v>96</v>
      </c>
      <c r="D26" s="94"/>
      <c r="E26" s="94"/>
      <c r="F26" s="94"/>
      <c r="G26" s="94"/>
      <c r="H26" s="94"/>
      <c r="I26" s="94"/>
      <c r="J26" s="94"/>
      <c r="K26" s="94"/>
      <c r="L26" s="134">
        <v>2</v>
      </c>
      <c r="M26" s="94"/>
      <c r="N26" s="134"/>
      <c r="O26" s="134"/>
      <c r="P26" s="134"/>
      <c r="Q26" s="94"/>
      <c r="R26" s="87"/>
      <c r="S26" s="87"/>
      <c r="T26" s="87"/>
      <c r="U26" s="87"/>
      <c r="V26" s="87"/>
      <c r="W26" s="87"/>
      <c r="X26" s="87"/>
      <c r="Y26" s="88"/>
      <c r="Z26" s="88"/>
      <c r="AA26" s="88"/>
      <c r="AB26" s="87"/>
      <c r="AC26" s="88"/>
      <c r="AD26" s="87"/>
      <c r="AE26" s="87"/>
      <c r="AF26" s="87"/>
      <c r="AG26" s="87"/>
      <c r="AH26" s="129">
        <f t="shared" si="0"/>
        <v>2</v>
      </c>
      <c r="AI26" s="42" t="s">
        <v>226</v>
      </c>
    </row>
  </sheetData>
  <sheetProtection/>
  <mergeCells count="3">
    <mergeCell ref="A2:C2"/>
    <mergeCell ref="AI1:AI2"/>
    <mergeCell ref="AH1:A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 Vieira</dc:creator>
  <cp:keywords/>
  <dc:description/>
  <cp:lastModifiedBy>faustinod</cp:lastModifiedBy>
  <cp:lastPrinted>2016-08-22T11:34:07Z</cp:lastPrinted>
  <dcterms:created xsi:type="dcterms:W3CDTF">2013-12-06T13:18:28Z</dcterms:created>
  <dcterms:modified xsi:type="dcterms:W3CDTF">2016-08-22T13:52:07Z</dcterms:modified>
  <cp:category/>
  <cp:version/>
  <cp:contentType/>
  <cp:contentStatus/>
</cp:coreProperties>
</file>